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-my.sharepoint.com/personal/arianna_marchi5_unibo_it/Documents/PHD/NTA/Prova Zero Waste/ZW1/Excell/"/>
    </mc:Choice>
  </mc:AlternateContent>
  <xr:revisionPtr revIDLastSave="5497" documentId="13_ncr:1_{933CB3F5-1341-4FB1-BCB6-D44215619917}" xr6:coauthVersionLast="47" xr6:coauthVersionMax="47" xr10:uidLastSave="{8F70E9F1-A0F1-46A1-946A-FBC8DA153897}"/>
  <bookViews>
    <workbookView xWindow="-110" yWindow="-110" windowWidth="19420" windowHeight="10300" activeTab="2" xr2:uid="{00000000-000D-0000-FFFF-FFFF00000000}"/>
  </bookViews>
  <sheets>
    <sheet name="Initial Weight" sheetId="24" r:id="rId1"/>
    <sheet name="Final weight" sheetId="32" r:id="rId2"/>
    <sheet name="Overall Performance_ Day 0-119" sheetId="10" r:id="rId3"/>
    <sheet name="Daily Feed Intake" sheetId="1" r:id="rId4"/>
    <sheet name="Feeding consumption " sheetId="16" r:id="rId5"/>
    <sheet name="Theoritical Daily Growth" sheetId="12" r:id="rId6"/>
    <sheet name="Dead" sheetId="3" r:id="rId7"/>
    <sheet name="Somatic index" sheetId="33" r:id="rId8"/>
    <sheet name="Length" sheetId="35" r:id="rId9"/>
  </sheets>
  <definedNames>
    <definedName name="__copiato" localSheetId="4">#REF!</definedName>
    <definedName name="__copiato">#REF!</definedName>
    <definedName name="__xlnm.Print_Area">NA()</definedName>
    <definedName name="__xlnm.Print_Area_1">NA()</definedName>
    <definedName name="__xlnm.Print_Area_1_1" localSheetId="4">#REF!</definedName>
    <definedName name="__xlnm.Print_Area_1_1">#REF!</definedName>
    <definedName name="__xlnm.Print_Area_2" localSheetId="4">#REF!</definedName>
    <definedName name="__xlnm.Print_Area_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7" i="10" l="1"/>
  <c r="F118" i="10"/>
  <c r="F121" i="10"/>
  <c r="F124" i="10"/>
  <c r="F127" i="10"/>
  <c r="G118" i="10"/>
  <c r="G121" i="10"/>
  <c r="G124" i="10"/>
  <c r="G115" i="10"/>
  <c r="F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15" i="10"/>
  <c r="B19" i="35"/>
  <c r="C19" i="35"/>
  <c r="D19" i="35"/>
  <c r="F19" i="35"/>
  <c r="G19" i="35"/>
  <c r="H19" i="35"/>
  <c r="I19" i="35"/>
  <c r="J19" i="35"/>
  <c r="K19" i="35"/>
  <c r="L19" i="35"/>
  <c r="M19" i="35"/>
  <c r="N19" i="35"/>
  <c r="O19" i="35"/>
  <c r="P19" i="35"/>
  <c r="G18" i="35"/>
  <c r="N11" i="33"/>
  <c r="M11" i="33"/>
  <c r="L11" i="33"/>
  <c r="K11" i="33"/>
  <c r="J11" i="33"/>
  <c r="G11" i="33"/>
  <c r="F11" i="33"/>
  <c r="E11" i="33"/>
  <c r="D11" i="33"/>
  <c r="C11" i="33"/>
  <c r="N10" i="33"/>
  <c r="M10" i="33"/>
  <c r="L10" i="33"/>
  <c r="K10" i="33"/>
  <c r="J10" i="33"/>
  <c r="G10" i="33"/>
  <c r="F10" i="33"/>
  <c r="E10" i="33"/>
  <c r="D10" i="33"/>
  <c r="C10" i="33"/>
  <c r="AO40" i="33"/>
  <c r="B68" i="24" l="1"/>
  <c r="C67" i="24"/>
  <c r="C66" i="24"/>
  <c r="AG63" i="24"/>
  <c r="AE63" i="24"/>
  <c r="AC63" i="24"/>
  <c r="AA63" i="24"/>
  <c r="Y63" i="24"/>
  <c r="W63" i="24"/>
  <c r="U63" i="24"/>
  <c r="S63" i="24"/>
  <c r="Q63" i="24"/>
  <c r="O63" i="24"/>
  <c r="M63" i="24"/>
  <c r="K63" i="24"/>
  <c r="I63" i="24"/>
  <c r="G63" i="24"/>
  <c r="E63" i="24"/>
  <c r="H25" i="10"/>
  <c r="F25" i="10"/>
  <c r="C10" i="16" l="1"/>
  <c r="D10" i="16" s="1"/>
  <c r="AH40" i="33"/>
  <c r="AS41" i="33"/>
  <c r="AR41" i="33"/>
  <c r="AQ41" i="33"/>
  <c r="AP41" i="33"/>
  <c r="AO41" i="33"/>
  <c r="AS40" i="33"/>
  <c r="AR40" i="33"/>
  <c r="AQ40" i="33"/>
  <c r="AP40" i="33"/>
  <c r="N18" i="35"/>
  <c r="O18" i="35"/>
  <c r="P18" i="35"/>
  <c r="L18" i="35"/>
  <c r="M18" i="35"/>
  <c r="K18" i="35"/>
  <c r="B18" i="35"/>
  <c r="C18" i="35"/>
  <c r="D18" i="35"/>
  <c r="F18" i="35"/>
  <c r="E19" i="35"/>
  <c r="E18" i="35"/>
  <c r="H18" i="35"/>
  <c r="J18" i="35"/>
  <c r="I18" i="35"/>
  <c r="AD37" i="33"/>
  <c r="AI41" i="33" l="1"/>
  <c r="AJ41" i="33"/>
  <c r="AK41" i="33"/>
  <c r="AL41" i="33"/>
  <c r="AH41" i="33"/>
  <c r="AI40" i="33"/>
  <c r="AJ40" i="33"/>
  <c r="AK40" i="33"/>
  <c r="AL40" i="33"/>
  <c r="S10" i="16"/>
  <c r="C65" i="24"/>
  <c r="F16" i="33"/>
  <c r="E100" i="10"/>
  <c r="E103" i="10"/>
  <c r="E106" i="10"/>
  <c r="E109" i="10"/>
  <c r="E97" i="10"/>
  <c r="E82" i="10"/>
  <c r="E85" i="10"/>
  <c r="E88" i="10"/>
  <c r="E91" i="10"/>
  <c r="E79" i="10"/>
  <c r="D100" i="10"/>
  <c r="D103" i="10"/>
  <c r="D106" i="10"/>
  <c r="D109" i="10"/>
  <c r="D97" i="10"/>
  <c r="D82" i="10"/>
  <c r="D85" i="10"/>
  <c r="D88" i="10"/>
  <c r="D91" i="10"/>
  <c r="D79" i="10"/>
  <c r="E21" i="33"/>
  <c r="M22" i="33"/>
  <c r="AE41" i="33"/>
  <c r="AD41" i="33"/>
  <c r="AE40" i="33"/>
  <c r="AD40" i="33"/>
  <c r="AE39" i="33"/>
  <c r="AD39" i="33"/>
  <c r="AE38" i="33"/>
  <c r="AD38" i="33"/>
  <c r="AE37" i="33"/>
  <c r="W41" i="33"/>
  <c r="V41" i="33"/>
  <c r="W40" i="33"/>
  <c r="V40" i="33"/>
  <c r="W39" i="33"/>
  <c r="V39" i="33"/>
  <c r="W38" i="33"/>
  <c r="V38" i="33"/>
  <c r="W37" i="33"/>
  <c r="V37" i="33"/>
  <c r="O41" i="33"/>
  <c r="N41" i="33"/>
  <c r="O40" i="33"/>
  <c r="N40" i="33"/>
  <c r="O39" i="33"/>
  <c r="N39" i="33"/>
  <c r="O38" i="33"/>
  <c r="N38" i="33"/>
  <c r="O37" i="33"/>
  <c r="N37" i="33"/>
  <c r="G41" i="33"/>
  <c r="F41" i="33"/>
  <c r="G40" i="33"/>
  <c r="F40" i="33"/>
  <c r="G39" i="33"/>
  <c r="F39" i="33"/>
  <c r="G38" i="33"/>
  <c r="F38" i="33"/>
  <c r="G37" i="33"/>
  <c r="F37" i="33"/>
  <c r="AM30" i="33"/>
  <c r="AL30" i="33"/>
  <c r="AM29" i="33"/>
  <c r="AL29" i="33"/>
  <c r="AM28" i="33"/>
  <c r="AL28" i="33"/>
  <c r="AM27" i="33"/>
  <c r="AL27" i="33"/>
  <c r="AM26" i="33"/>
  <c r="AL26" i="33"/>
  <c r="AE30" i="33"/>
  <c r="AD30" i="33"/>
  <c r="AE29" i="33"/>
  <c r="AD29" i="33"/>
  <c r="AE28" i="33"/>
  <c r="AD28" i="33"/>
  <c r="AE27" i="33"/>
  <c r="AD27" i="33"/>
  <c r="AE26" i="33"/>
  <c r="AD26" i="33"/>
  <c r="AS22" i="33"/>
  <c r="AR22" i="33"/>
  <c r="AQ22" i="33"/>
  <c r="AP22" i="33"/>
  <c r="AS21" i="33"/>
  <c r="AR21" i="33"/>
  <c r="AQ21" i="33"/>
  <c r="AP21" i="33"/>
  <c r="AK22" i="33"/>
  <c r="AJ22" i="33"/>
  <c r="AI22" i="33"/>
  <c r="AH22" i="33"/>
  <c r="AK21" i="33"/>
  <c r="AJ21" i="33"/>
  <c r="AI21" i="33"/>
  <c r="AH21" i="33"/>
  <c r="AC22" i="33"/>
  <c r="AB22" i="33"/>
  <c r="AA22" i="33"/>
  <c r="Z22" i="33"/>
  <c r="AC21" i="33"/>
  <c r="AB21" i="33"/>
  <c r="AA21" i="33"/>
  <c r="Z21" i="33"/>
  <c r="U22" i="33"/>
  <c r="T22" i="33"/>
  <c r="S22" i="33"/>
  <c r="R22" i="33"/>
  <c r="U21" i="33"/>
  <c r="T21" i="33"/>
  <c r="S21" i="33"/>
  <c r="R21" i="33"/>
  <c r="L22" i="33"/>
  <c r="K22" i="33"/>
  <c r="J22" i="33"/>
  <c r="M21" i="33"/>
  <c r="L21" i="33"/>
  <c r="K21" i="33"/>
  <c r="J21" i="33"/>
  <c r="AU20" i="33"/>
  <c r="AT20" i="33"/>
  <c r="AU19" i="33"/>
  <c r="AT19" i="33"/>
  <c r="AU18" i="33"/>
  <c r="AT18" i="33"/>
  <c r="AU17" i="33"/>
  <c r="AT17" i="33"/>
  <c r="AU16" i="33"/>
  <c r="AT16" i="33"/>
  <c r="AM20" i="33"/>
  <c r="AL20" i="33"/>
  <c r="AM19" i="33"/>
  <c r="AL19" i="33"/>
  <c r="AM18" i="33"/>
  <c r="AL18" i="33"/>
  <c r="AM17" i="33"/>
  <c r="AL17" i="33"/>
  <c r="AM16" i="33"/>
  <c r="AL16" i="33"/>
  <c r="AE20" i="33"/>
  <c r="AD20" i="33"/>
  <c r="AE19" i="33"/>
  <c r="AD19" i="33"/>
  <c r="AE18" i="33"/>
  <c r="AD18" i="33"/>
  <c r="AE17" i="33"/>
  <c r="AD17" i="33"/>
  <c r="AE16" i="33"/>
  <c r="AD16" i="33"/>
  <c r="W20" i="33"/>
  <c r="V20" i="33"/>
  <c r="W19" i="33"/>
  <c r="V19" i="33"/>
  <c r="W18" i="33"/>
  <c r="V18" i="33"/>
  <c r="W17" i="33"/>
  <c r="V17" i="33"/>
  <c r="W16" i="33"/>
  <c r="V16" i="33"/>
  <c r="O20" i="33"/>
  <c r="N20" i="33"/>
  <c r="O19" i="33"/>
  <c r="N19" i="33"/>
  <c r="O18" i="33"/>
  <c r="N18" i="33"/>
  <c r="O17" i="33"/>
  <c r="N17" i="33"/>
  <c r="O16" i="33"/>
  <c r="N16" i="33"/>
  <c r="W30" i="33"/>
  <c r="V30" i="33"/>
  <c r="W29" i="33"/>
  <c r="V29" i="33"/>
  <c r="W28" i="33"/>
  <c r="V28" i="33"/>
  <c r="W27" i="33"/>
  <c r="V27" i="33"/>
  <c r="W26" i="33"/>
  <c r="V26" i="33"/>
  <c r="O30" i="33"/>
  <c r="N30" i="33"/>
  <c r="O29" i="33"/>
  <c r="N29" i="33"/>
  <c r="O28" i="33"/>
  <c r="N28" i="33"/>
  <c r="O27" i="33"/>
  <c r="N27" i="33"/>
  <c r="O26" i="33"/>
  <c r="N26" i="33"/>
  <c r="F26" i="33"/>
  <c r="G30" i="33"/>
  <c r="F30" i="33"/>
  <c r="G29" i="33"/>
  <c r="F29" i="33"/>
  <c r="G28" i="33"/>
  <c r="F28" i="33"/>
  <c r="G27" i="33"/>
  <c r="F27" i="33"/>
  <c r="G26" i="33"/>
  <c r="C22" i="33"/>
  <c r="D22" i="33"/>
  <c r="E22" i="33"/>
  <c r="B22" i="33"/>
  <c r="G17" i="33"/>
  <c r="G18" i="33"/>
  <c r="G19" i="33"/>
  <c r="G20" i="33"/>
  <c r="G16" i="33"/>
  <c r="F17" i="33"/>
  <c r="F18" i="33"/>
  <c r="F19" i="33"/>
  <c r="F20" i="33"/>
  <c r="C21" i="33"/>
  <c r="B21" i="33"/>
  <c r="D21" i="33"/>
  <c r="W42" i="33" l="1"/>
  <c r="G21" i="33"/>
  <c r="W43" i="33"/>
  <c r="O22" i="33"/>
  <c r="AE32" i="33"/>
  <c r="G43" i="33"/>
  <c r="AT22" i="33"/>
  <c r="O43" i="33"/>
  <c r="AD32" i="33"/>
  <c r="N43" i="33"/>
  <c r="AD22" i="33"/>
  <c r="AD43" i="33"/>
  <c r="O32" i="33"/>
  <c r="V32" i="33"/>
  <c r="AE21" i="33"/>
  <c r="AE31" i="33"/>
  <c r="W31" i="33"/>
  <c r="AE22" i="33"/>
  <c r="AL32" i="33"/>
  <c r="V43" i="33"/>
  <c r="W32" i="33"/>
  <c r="AL22" i="33"/>
  <c r="AM32" i="33"/>
  <c r="N22" i="33"/>
  <c r="AM22" i="33"/>
  <c r="F43" i="33"/>
  <c r="V22" i="33"/>
  <c r="AU21" i="33"/>
  <c r="N42" i="33"/>
  <c r="AE42" i="33"/>
  <c r="N32" i="33"/>
  <c r="W22" i="33"/>
  <c r="AU22" i="33"/>
  <c r="O42" i="33"/>
  <c r="AE43" i="33"/>
  <c r="AD42" i="33"/>
  <c r="V42" i="33"/>
  <c r="F42" i="33"/>
  <c r="G42" i="33"/>
  <c r="AL31" i="33"/>
  <c r="AM31" i="33"/>
  <c r="AD31" i="33"/>
  <c r="AT21" i="33"/>
  <c r="AL21" i="33"/>
  <c r="AM21" i="33"/>
  <c r="AD21" i="33"/>
  <c r="V21" i="33"/>
  <c r="W21" i="33"/>
  <c r="N21" i="33"/>
  <c r="O21" i="33"/>
  <c r="V31" i="33"/>
  <c r="N31" i="33"/>
  <c r="O31" i="33"/>
  <c r="F32" i="33"/>
  <c r="G31" i="33"/>
  <c r="G32" i="33"/>
  <c r="F31" i="33"/>
  <c r="G22" i="33"/>
  <c r="F21" i="33"/>
  <c r="F22" i="33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43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7" i="10"/>
  <c r="I7" i="10"/>
  <c r="I21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D7" i="10"/>
  <c r="D10" i="10"/>
  <c r="D13" i="10"/>
  <c r="D16" i="10"/>
  <c r="D19" i="10"/>
  <c r="B63" i="32"/>
  <c r="AE57" i="32"/>
  <c r="AC57" i="32"/>
  <c r="AA57" i="32"/>
  <c r="Y57" i="32"/>
  <c r="Y58" i="32" s="1"/>
  <c r="W57" i="32"/>
  <c r="U57" i="32"/>
  <c r="S57" i="32"/>
  <c r="K57" i="32"/>
  <c r="I57" i="32"/>
  <c r="C57" i="32"/>
  <c r="C58" i="32" s="1"/>
  <c r="G59" i="32"/>
  <c r="E59" i="32"/>
  <c r="C59" i="32"/>
  <c r="E58" i="32"/>
  <c r="Q57" i="32"/>
  <c r="O57" i="32"/>
  <c r="M57" i="32"/>
  <c r="G57" i="32"/>
  <c r="E57" i="32"/>
  <c r="AD56" i="32"/>
  <c r="AB56" i="32"/>
  <c r="Z56" i="32"/>
  <c r="X56" i="32"/>
  <c r="V56" i="32"/>
  <c r="T56" i="32"/>
  <c r="R56" i="32"/>
  <c r="P56" i="32"/>
  <c r="N56" i="32"/>
  <c r="L56" i="32"/>
  <c r="J56" i="32"/>
  <c r="H56" i="32"/>
  <c r="F56" i="32"/>
  <c r="D56" i="32"/>
  <c r="B56" i="32"/>
  <c r="H45" i="10" l="1"/>
  <c r="F62" i="24"/>
  <c r="D62" i="24"/>
  <c r="E62" i="10"/>
  <c r="E61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63" i="10"/>
  <c r="G7" i="10"/>
  <c r="AF119" i="16" l="1"/>
  <c r="AF121" i="16"/>
  <c r="AF125" i="16"/>
  <c r="AF127" i="16"/>
  <c r="AE119" i="16"/>
  <c r="AE120" i="16"/>
  <c r="AF120" i="16" s="1"/>
  <c r="AE121" i="16"/>
  <c r="AE122" i="16"/>
  <c r="AF122" i="16" s="1"/>
  <c r="AE123" i="16"/>
  <c r="AF123" i="16" s="1"/>
  <c r="AE124" i="16"/>
  <c r="AF124" i="16" s="1"/>
  <c r="AE125" i="16"/>
  <c r="AE126" i="16"/>
  <c r="AF126" i="16" s="1"/>
  <c r="AE127" i="16"/>
  <c r="AD120" i="16"/>
  <c r="AD126" i="16"/>
  <c r="AC76" i="16"/>
  <c r="AC77" i="16"/>
  <c r="AC75" i="16"/>
  <c r="AC119" i="16"/>
  <c r="AD119" i="16" s="1"/>
  <c r="AC120" i="16"/>
  <c r="AC121" i="16"/>
  <c r="AD121" i="16" s="1"/>
  <c r="AC122" i="16"/>
  <c r="AD122" i="16" s="1"/>
  <c r="AC123" i="16"/>
  <c r="AD123" i="16" s="1"/>
  <c r="AC124" i="16"/>
  <c r="AD124" i="16" s="1"/>
  <c r="AC125" i="16"/>
  <c r="AD125" i="16" s="1"/>
  <c r="AC126" i="16"/>
  <c r="AC127" i="16"/>
  <c r="AD127" i="16" s="1"/>
  <c r="AB120" i="16"/>
  <c r="AB124" i="16"/>
  <c r="AB126" i="16"/>
  <c r="AA119" i="16"/>
  <c r="AB119" i="16" s="1"/>
  <c r="AA120" i="16"/>
  <c r="AA121" i="16"/>
  <c r="AB121" i="16" s="1"/>
  <c r="AA122" i="16"/>
  <c r="AB122" i="16" s="1"/>
  <c r="AA123" i="16"/>
  <c r="AB123" i="16" s="1"/>
  <c r="AA124" i="16"/>
  <c r="AA125" i="16"/>
  <c r="AB125" i="16" s="1"/>
  <c r="AA126" i="16"/>
  <c r="AA127" i="16"/>
  <c r="AB127" i="16" s="1"/>
  <c r="Z119" i="16"/>
  <c r="Z121" i="16"/>
  <c r="Z125" i="16"/>
  <c r="Z127" i="16"/>
  <c r="Y119" i="16"/>
  <c r="Y120" i="16"/>
  <c r="Z120" i="16" s="1"/>
  <c r="Y121" i="16"/>
  <c r="Y122" i="16"/>
  <c r="Z122" i="16" s="1"/>
  <c r="Y123" i="16"/>
  <c r="Z123" i="16" s="1"/>
  <c r="Y124" i="16"/>
  <c r="Z124" i="16" s="1"/>
  <c r="Y125" i="16"/>
  <c r="Y126" i="16"/>
  <c r="Z126" i="16" s="1"/>
  <c r="Y127" i="16"/>
  <c r="X120" i="16"/>
  <c r="X122" i="16"/>
  <c r="X126" i="16"/>
  <c r="W119" i="16"/>
  <c r="X119" i="16" s="1"/>
  <c r="W120" i="16"/>
  <c r="W121" i="16"/>
  <c r="X121" i="16" s="1"/>
  <c r="W122" i="16"/>
  <c r="W123" i="16"/>
  <c r="X123" i="16" s="1"/>
  <c r="W124" i="16"/>
  <c r="X124" i="16" s="1"/>
  <c r="W125" i="16"/>
  <c r="X125" i="16" s="1"/>
  <c r="W126" i="16"/>
  <c r="W127" i="16"/>
  <c r="X127" i="16" s="1"/>
  <c r="V119" i="16"/>
  <c r="V121" i="16"/>
  <c r="V123" i="16"/>
  <c r="V127" i="16"/>
  <c r="U119" i="16"/>
  <c r="U120" i="16"/>
  <c r="V120" i="16" s="1"/>
  <c r="U121" i="16"/>
  <c r="U122" i="16"/>
  <c r="V122" i="16" s="1"/>
  <c r="U123" i="16"/>
  <c r="U124" i="16"/>
  <c r="V124" i="16" s="1"/>
  <c r="U125" i="16"/>
  <c r="V125" i="16" s="1"/>
  <c r="U126" i="16"/>
  <c r="V126" i="16" s="1"/>
  <c r="U127" i="16"/>
  <c r="T120" i="16"/>
  <c r="T124" i="16"/>
  <c r="S118" i="16"/>
  <c r="T118" i="16" s="1"/>
  <c r="S119" i="16"/>
  <c r="T119" i="16" s="1"/>
  <c r="S120" i="16"/>
  <c r="S121" i="16"/>
  <c r="T121" i="16" s="1"/>
  <c r="S122" i="16"/>
  <c r="T122" i="16" s="1"/>
  <c r="S123" i="16"/>
  <c r="T123" i="16" s="1"/>
  <c r="S124" i="16"/>
  <c r="S125" i="16"/>
  <c r="T125" i="16" s="1"/>
  <c r="S126" i="16"/>
  <c r="T126" i="16" s="1"/>
  <c r="S127" i="16"/>
  <c r="T127" i="16" s="1"/>
  <c r="R120" i="16"/>
  <c r="R122" i="16"/>
  <c r="R124" i="16"/>
  <c r="Q119" i="16"/>
  <c r="R119" i="16" s="1"/>
  <c r="Q120" i="16"/>
  <c r="Q121" i="16"/>
  <c r="R121" i="16" s="1"/>
  <c r="Q122" i="16"/>
  <c r="Q123" i="16"/>
  <c r="R123" i="16" s="1"/>
  <c r="Q124" i="16"/>
  <c r="Q125" i="16"/>
  <c r="R125" i="16" s="1"/>
  <c r="Q126" i="16"/>
  <c r="R126" i="16" s="1"/>
  <c r="Q127" i="16"/>
  <c r="R127" i="16" s="1"/>
  <c r="P121" i="16"/>
  <c r="P123" i="16"/>
  <c r="P125" i="16"/>
  <c r="O119" i="16"/>
  <c r="P119" i="16" s="1"/>
  <c r="O120" i="16"/>
  <c r="P120" i="16" s="1"/>
  <c r="O121" i="16"/>
  <c r="O122" i="16"/>
  <c r="P122" i="16" s="1"/>
  <c r="O123" i="16"/>
  <c r="O124" i="16"/>
  <c r="P124" i="16" s="1"/>
  <c r="O125" i="16"/>
  <c r="O126" i="16"/>
  <c r="P126" i="16" s="1"/>
  <c r="O127" i="16"/>
  <c r="P127" i="16" s="1"/>
  <c r="L119" i="16"/>
  <c r="L123" i="16"/>
  <c r="L125" i="16"/>
  <c r="L127" i="16"/>
  <c r="K119" i="16"/>
  <c r="K120" i="16"/>
  <c r="L120" i="16" s="1"/>
  <c r="K121" i="16"/>
  <c r="L121" i="16" s="1"/>
  <c r="K122" i="16"/>
  <c r="L122" i="16" s="1"/>
  <c r="K123" i="16"/>
  <c r="K124" i="16"/>
  <c r="L124" i="16" s="1"/>
  <c r="K125" i="16"/>
  <c r="K126" i="16"/>
  <c r="L126" i="16" s="1"/>
  <c r="K127" i="16"/>
  <c r="I111" i="16"/>
  <c r="J122" i="16"/>
  <c r="I119" i="16"/>
  <c r="J119" i="16" s="1"/>
  <c r="I120" i="16"/>
  <c r="J120" i="16" s="1"/>
  <c r="I121" i="16"/>
  <c r="J121" i="16" s="1"/>
  <c r="I122" i="16"/>
  <c r="I123" i="16"/>
  <c r="J123" i="16" s="1"/>
  <c r="I124" i="16"/>
  <c r="J124" i="16" s="1"/>
  <c r="I125" i="16"/>
  <c r="J125" i="16" s="1"/>
  <c r="I126" i="16"/>
  <c r="J126" i="16" s="1"/>
  <c r="I127" i="16"/>
  <c r="J127" i="16" s="1"/>
  <c r="H123" i="16"/>
  <c r="H125" i="16"/>
  <c r="H127" i="16"/>
  <c r="G119" i="16"/>
  <c r="H119" i="16" s="1"/>
  <c r="G120" i="16"/>
  <c r="H120" i="16" s="1"/>
  <c r="G121" i="16"/>
  <c r="H121" i="16" s="1"/>
  <c r="G122" i="16"/>
  <c r="H122" i="16" s="1"/>
  <c r="G123" i="16"/>
  <c r="G124" i="16"/>
  <c r="H124" i="16" s="1"/>
  <c r="G125" i="16"/>
  <c r="G126" i="16"/>
  <c r="H126" i="16" s="1"/>
  <c r="G127" i="16"/>
  <c r="F120" i="16"/>
  <c r="F122" i="16"/>
  <c r="F124" i="16"/>
  <c r="F126" i="16"/>
  <c r="E119" i="16"/>
  <c r="F119" i="16" s="1"/>
  <c r="E120" i="16"/>
  <c r="E121" i="16"/>
  <c r="F121" i="16" s="1"/>
  <c r="E122" i="16"/>
  <c r="E123" i="16"/>
  <c r="F123" i="16" s="1"/>
  <c r="E124" i="16"/>
  <c r="E125" i="16"/>
  <c r="F125" i="16" s="1"/>
  <c r="E126" i="16"/>
  <c r="E127" i="16"/>
  <c r="F127" i="16" s="1"/>
  <c r="D122" i="16"/>
  <c r="C119" i="16"/>
  <c r="D119" i="16" s="1"/>
  <c r="C120" i="16"/>
  <c r="D120" i="16" s="1"/>
  <c r="C121" i="16"/>
  <c r="D121" i="16" s="1"/>
  <c r="C122" i="16"/>
  <c r="C123" i="16"/>
  <c r="D123" i="16" s="1"/>
  <c r="C124" i="16"/>
  <c r="D124" i="16" s="1"/>
  <c r="C125" i="16"/>
  <c r="D125" i="16" s="1"/>
  <c r="C126" i="16"/>
  <c r="D126" i="16" s="1"/>
  <c r="C127" i="16"/>
  <c r="D127" i="16" s="1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E7" i="10" l="1"/>
  <c r="M10" i="10"/>
  <c r="N13" i="10"/>
  <c r="N16" i="10"/>
  <c r="N19" i="10"/>
  <c r="N7" i="10"/>
  <c r="M7" i="10" l="1"/>
  <c r="N10" i="10"/>
  <c r="AE59" i="32"/>
  <c r="AC59" i="32"/>
  <c r="AA59" i="32"/>
  <c r="Y59" i="32"/>
  <c r="W59" i="32"/>
  <c r="U59" i="32"/>
  <c r="S59" i="32"/>
  <c r="Q59" i="32"/>
  <c r="O59" i="32"/>
  <c r="M59" i="32"/>
  <c r="K59" i="32"/>
  <c r="I59" i="32"/>
  <c r="G70" i="10"/>
  <c r="G73" i="10"/>
  <c r="H52" i="10"/>
  <c r="H53" i="10"/>
  <c r="H54" i="10"/>
  <c r="H55" i="10"/>
  <c r="H56" i="10"/>
  <c r="H57" i="10"/>
  <c r="F34" i="10"/>
  <c r="G34" i="10"/>
  <c r="I34" i="10"/>
  <c r="J34" i="10"/>
  <c r="F37" i="10"/>
  <c r="G37" i="10"/>
  <c r="I37" i="10"/>
  <c r="J37" i="10"/>
  <c r="E16" i="10"/>
  <c r="G16" i="10"/>
  <c r="H16" i="10"/>
  <c r="M16" i="10"/>
  <c r="E19" i="10"/>
  <c r="G19" i="10"/>
  <c r="H19" i="10"/>
  <c r="M19" i="10"/>
  <c r="AE58" i="32"/>
  <c r="W58" i="32"/>
  <c r="U58" i="32"/>
  <c r="S58" i="32"/>
  <c r="O58" i="32"/>
  <c r="K58" i="32"/>
  <c r="I58" i="32"/>
  <c r="G58" i="32"/>
  <c r="I55" i="10" l="1"/>
  <c r="I52" i="10"/>
  <c r="F73" i="10"/>
  <c r="F70" i="10"/>
  <c r="AC58" i="32"/>
  <c r="B66" i="32" s="1"/>
  <c r="C67" i="32"/>
  <c r="M58" i="32"/>
  <c r="C64" i="32"/>
  <c r="Q58" i="32"/>
  <c r="B64" i="32"/>
  <c r="AA58" i="32"/>
  <c r="C63" i="32" s="1"/>
  <c r="J55" i="10"/>
  <c r="J52" i="10"/>
  <c r="K19" i="10"/>
  <c r="J16" i="10"/>
  <c r="J19" i="10"/>
  <c r="K16" i="10"/>
  <c r="C66" i="32" l="1"/>
  <c r="C65" i="32"/>
  <c r="B67" i="32"/>
  <c r="B65" i="32"/>
  <c r="BV13" i="1" l="1"/>
  <c r="BV14" i="1"/>
  <c r="BV15" i="1"/>
  <c r="BV16" i="1"/>
  <c r="BV12" i="1"/>
  <c r="AG124" i="1" l="1"/>
  <c r="AH124" i="1" s="1"/>
  <c r="AI126" i="12" s="1"/>
  <c r="AC124" i="1"/>
  <c r="AD124" i="1" s="1"/>
  <c r="AC125" i="1"/>
  <c r="AD125" i="1" s="1"/>
  <c r="AK124" i="1"/>
  <c r="AL124" i="1" s="1"/>
  <c r="AC120" i="1"/>
  <c r="AC119" i="1"/>
  <c r="AK125" i="1"/>
  <c r="AL125" i="1" s="1"/>
  <c r="AG125" i="1"/>
  <c r="AH125" i="1" s="1"/>
  <c r="I8" i="1"/>
  <c r="E124" i="1"/>
  <c r="F124" i="1" s="1"/>
  <c r="C126" i="12" s="1"/>
  <c r="M124" i="1"/>
  <c r="N124" i="1" s="1"/>
  <c r="M125" i="1"/>
  <c r="N125" i="1" s="1"/>
  <c r="I125" i="1"/>
  <c r="J125" i="1" s="1"/>
  <c r="I124" i="1"/>
  <c r="J124" i="1" s="1"/>
  <c r="E125" i="1"/>
  <c r="F125" i="1" s="1"/>
  <c r="M93" i="1"/>
  <c r="U124" i="1"/>
  <c r="V124" i="1" s="1"/>
  <c r="X126" i="12" s="1"/>
  <c r="Y124" i="1"/>
  <c r="Q125" i="1"/>
  <c r="R125" i="1" s="1"/>
  <c r="Q124" i="1"/>
  <c r="R124" i="1" s="1"/>
  <c r="S126" i="12" s="1"/>
  <c r="Y125" i="1"/>
  <c r="U125" i="1"/>
  <c r="V125" i="1" s="1"/>
  <c r="BI125" i="1"/>
  <c r="BJ125" i="1" s="1"/>
  <c r="BI124" i="1"/>
  <c r="BJ124" i="1" s="1"/>
  <c r="BY126" i="12" s="1"/>
  <c r="BE125" i="1"/>
  <c r="BF125" i="1" s="1"/>
  <c r="BE124" i="1"/>
  <c r="BF124" i="1" s="1"/>
  <c r="BA125" i="1"/>
  <c r="BB125" i="1" s="1"/>
  <c r="BA124" i="1"/>
  <c r="BB124" i="1" s="1"/>
  <c r="BO126" i="12" s="1"/>
  <c r="AW124" i="1"/>
  <c r="AX124" i="1" s="1"/>
  <c r="AS125" i="1"/>
  <c r="AT125" i="1" s="1"/>
  <c r="AS124" i="1"/>
  <c r="AT124" i="1" s="1"/>
  <c r="AO125" i="1"/>
  <c r="AP125" i="1" s="1"/>
  <c r="AO124" i="1"/>
  <c r="AP124" i="1" s="1"/>
  <c r="AW125" i="1"/>
  <c r="AX125" i="1" s="1"/>
  <c r="BT126" i="12"/>
  <c r="BI126" i="12"/>
  <c r="BD126" i="12"/>
  <c r="AY126" i="12"/>
  <c r="AS126" i="12"/>
  <c r="AN126" i="12"/>
  <c r="M126" i="12"/>
  <c r="H126" i="12"/>
  <c r="F8" i="12"/>
  <c r="BD26" i="12"/>
  <c r="AE10" i="16"/>
  <c r="AF10" i="16" s="1"/>
  <c r="AE11" i="16"/>
  <c r="AF11" i="16" s="1"/>
  <c r="AE12" i="16"/>
  <c r="AF12" i="16" s="1"/>
  <c r="AE13" i="16"/>
  <c r="AF13" i="16" s="1"/>
  <c r="AE14" i="16"/>
  <c r="AF14" i="16" s="1"/>
  <c r="AE15" i="16"/>
  <c r="AF15" i="16" s="1"/>
  <c r="AE16" i="16"/>
  <c r="AF16" i="16" s="1"/>
  <c r="AE17" i="16"/>
  <c r="AF17" i="16" s="1"/>
  <c r="AE18" i="16"/>
  <c r="AF18" i="16" s="1"/>
  <c r="AE19" i="16"/>
  <c r="AF19" i="16" s="1"/>
  <c r="AE20" i="16"/>
  <c r="AF20" i="16" s="1"/>
  <c r="AE21" i="16"/>
  <c r="AF21" i="16" s="1"/>
  <c r="AE22" i="16"/>
  <c r="AF22" i="16" s="1"/>
  <c r="AE23" i="16"/>
  <c r="AF23" i="16" s="1"/>
  <c r="AE24" i="16"/>
  <c r="AF24" i="16" s="1"/>
  <c r="AE25" i="16"/>
  <c r="AF25" i="16" s="1"/>
  <c r="AE26" i="16"/>
  <c r="AF26" i="16" s="1"/>
  <c r="AE27" i="16"/>
  <c r="AF27" i="16" s="1"/>
  <c r="AE28" i="16"/>
  <c r="AF28" i="16" s="1"/>
  <c r="AE29" i="16"/>
  <c r="AF29" i="16" s="1"/>
  <c r="AE30" i="16"/>
  <c r="AF30" i="16" s="1"/>
  <c r="AE31" i="16"/>
  <c r="AF31" i="16" s="1"/>
  <c r="AE32" i="16"/>
  <c r="AF32" i="16" s="1"/>
  <c r="AE33" i="16"/>
  <c r="AF33" i="16" s="1"/>
  <c r="AE34" i="16"/>
  <c r="AF34" i="16" s="1"/>
  <c r="AE35" i="16"/>
  <c r="AF35" i="16" s="1"/>
  <c r="AE36" i="16"/>
  <c r="AF36" i="16" s="1"/>
  <c r="AE37" i="16"/>
  <c r="AF37" i="16" s="1"/>
  <c r="AE38" i="16"/>
  <c r="AF38" i="16" s="1"/>
  <c r="AE39" i="16"/>
  <c r="AF39" i="16" s="1"/>
  <c r="AE40" i="16"/>
  <c r="AF40" i="16" s="1"/>
  <c r="AE41" i="16"/>
  <c r="AF41" i="16" s="1"/>
  <c r="AE42" i="16"/>
  <c r="AF42" i="16" s="1"/>
  <c r="AE43" i="16"/>
  <c r="AF43" i="16" s="1"/>
  <c r="AE44" i="16"/>
  <c r="AF44" i="16" s="1"/>
  <c r="AE45" i="16"/>
  <c r="AF45" i="16" s="1"/>
  <c r="AE46" i="16"/>
  <c r="AF46" i="16" s="1"/>
  <c r="AE47" i="16"/>
  <c r="AF47" i="16" s="1"/>
  <c r="AE48" i="16"/>
  <c r="AF48" i="16" s="1"/>
  <c r="AE49" i="16"/>
  <c r="AF49" i="16" s="1"/>
  <c r="AE50" i="16"/>
  <c r="AF50" i="16" s="1"/>
  <c r="AE51" i="16"/>
  <c r="AF51" i="16" s="1"/>
  <c r="AE52" i="16"/>
  <c r="AF52" i="16" s="1"/>
  <c r="AE53" i="16"/>
  <c r="AF53" i="16" s="1"/>
  <c r="AE54" i="16"/>
  <c r="AF54" i="16" s="1"/>
  <c r="AE55" i="16"/>
  <c r="AF55" i="16" s="1"/>
  <c r="AE56" i="16"/>
  <c r="AF56" i="16" s="1"/>
  <c r="AE57" i="16"/>
  <c r="AF57" i="16" s="1"/>
  <c r="AE58" i="16"/>
  <c r="AF58" i="16" s="1"/>
  <c r="AE59" i="16"/>
  <c r="AF59" i="16" s="1"/>
  <c r="AE60" i="16"/>
  <c r="AF60" i="16" s="1"/>
  <c r="AE61" i="16"/>
  <c r="AF61" i="16" s="1"/>
  <c r="AE62" i="16"/>
  <c r="AF62" i="16" s="1"/>
  <c r="AE63" i="16"/>
  <c r="AF63" i="16" s="1"/>
  <c r="AE64" i="16"/>
  <c r="AF64" i="16" s="1"/>
  <c r="AE65" i="16"/>
  <c r="AF65" i="16" s="1"/>
  <c r="AE66" i="16"/>
  <c r="AF66" i="16" s="1"/>
  <c r="AE67" i="16"/>
  <c r="AF67" i="16" s="1"/>
  <c r="AE68" i="16"/>
  <c r="AF68" i="16" s="1"/>
  <c r="AE69" i="16"/>
  <c r="AF69" i="16" s="1"/>
  <c r="AE70" i="16"/>
  <c r="AF70" i="16" s="1"/>
  <c r="AE71" i="16"/>
  <c r="AF71" i="16" s="1"/>
  <c r="AE72" i="16"/>
  <c r="AF72" i="16" s="1"/>
  <c r="AE73" i="16"/>
  <c r="AF73" i="16" s="1"/>
  <c r="AE74" i="16"/>
  <c r="AF74" i="16" s="1"/>
  <c r="AE75" i="16"/>
  <c r="AF75" i="16" s="1"/>
  <c r="AE76" i="16"/>
  <c r="AF76" i="16" s="1"/>
  <c r="AE77" i="16"/>
  <c r="AF77" i="16" s="1"/>
  <c r="AE78" i="16"/>
  <c r="AF78" i="16" s="1"/>
  <c r="AE79" i="16"/>
  <c r="AF79" i="16" s="1"/>
  <c r="AE80" i="16"/>
  <c r="AF80" i="16" s="1"/>
  <c r="AE81" i="16"/>
  <c r="AF81" i="16" s="1"/>
  <c r="AE82" i="16"/>
  <c r="AF82" i="16" s="1"/>
  <c r="AE83" i="16"/>
  <c r="AF83" i="16" s="1"/>
  <c r="AE84" i="16"/>
  <c r="AF84" i="16" s="1"/>
  <c r="AE85" i="16"/>
  <c r="AF85" i="16" s="1"/>
  <c r="AE86" i="16"/>
  <c r="AF86" i="16" s="1"/>
  <c r="AE87" i="16"/>
  <c r="AF87" i="16" s="1"/>
  <c r="AE88" i="16"/>
  <c r="AF88" i="16" s="1"/>
  <c r="AE89" i="16"/>
  <c r="AF89" i="16" s="1"/>
  <c r="AE90" i="16"/>
  <c r="AF90" i="16" s="1"/>
  <c r="AE91" i="16"/>
  <c r="AF91" i="16" s="1"/>
  <c r="AE92" i="16"/>
  <c r="AF92" i="16" s="1"/>
  <c r="AE93" i="16"/>
  <c r="AF93" i="16" s="1"/>
  <c r="AE94" i="16"/>
  <c r="AF94" i="16" s="1"/>
  <c r="AE95" i="16"/>
  <c r="AF95" i="16" s="1"/>
  <c r="AE96" i="16"/>
  <c r="AF96" i="16" s="1"/>
  <c r="AE97" i="16"/>
  <c r="AF97" i="16" s="1"/>
  <c r="AE98" i="16"/>
  <c r="AF98" i="16" s="1"/>
  <c r="AE99" i="16"/>
  <c r="AF99" i="16" s="1"/>
  <c r="AE100" i="16"/>
  <c r="AF100" i="16" s="1"/>
  <c r="AE101" i="16"/>
  <c r="AF101" i="16" s="1"/>
  <c r="AE102" i="16"/>
  <c r="AF102" i="16" s="1"/>
  <c r="AE103" i="16"/>
  <c r="AF103" i="16" s="1"/>
  <c r="AE104" i="16"/>
  <c r="AF104" i="16" s="1"/>
  <c r="AE105" i="16"/>
  <c r="AF105" i="16" s="1"/>
  <c r="AE106" i="16"/>
  <c r="AF106" i="16" s="1"/>
  <c r="AE107" i="16"/>
  <c r="AF107" i="16" s="1"/>
  <c r="AE108" i="16"/>
  <c r="AF108" i="16" s="1"/>
  <c r="AE109" i="16"/>
  <c r="AF109" i="16" s="1"/>
  <c r="AE110" i="16"/>
  <c r="AF110" i="16" s="1"/>
  <c r="AE111" i="16"/>
  <c r="AF111" i="16" s="1"/>
  <c r="AE112" i="16"/>
  <c r="AF112" i="16" s="1"/>
  <c r="AE113" i="16"/>
  <c r="AF113" i="16" s="1"/>
  <c r="AE114" i="16"/>
  <c r="AF114" i="16" s="1"/>
  <c r="AE115" i="16"/>
  <c r="AF115" i="16" s="1"/>
  <c r="AE116" i="16"/>
  <c r="AF116" i="16" s="1"/>
  <c r="AE117" i="16"/>
  <c r="AF117" i="16" s="1"/>
  <c r="AE118" i="16"/>
  <c r="AF118" i="16" s="1"/>
  <c r="AE9" i="16"/>
  <c r="AC10" i="16"/>
  <c r="AD10" i="16" s="1"/>
  <c r="AC11" i="16"/>
  <c r="AD11" i="16" s="1"/>
  <c r="AC12" i="16"/>
  <c r="AD12" i="16" s="1"/>
  <c r="AC13" i="16"/>
  <c r="AD13" i="16" s="1"/>
  <c r="AC14" i="16"/>
  <c r="AD14" i="16" s="1"/>
  <c r="AC15" i="16"/>
  <c r="AD15" i="16" s="1"/>
  <c r="AC16" i="16"/>
  <c r="AD16" i="16" s="1"/>
  <c r="AC17" i="16"/>
  <c r="AD17" i="16" s="1"/>
  <c r="AC18" i="16"/>
  <c r="AD18" i="16" s="1"/>
  <c r="AC19" i="16"/>
  <c r="AD19" i="16" s="1"/>
  <c r="AC20" i="16"/>
  <c r="AD20" i="16" s="1"/>
  <c r="AC21" i="16"/>
  <c r="AD21" i="16" s="1"/>
  <c r="AC22" i="16"/>
  <c r="AD22" i="16" s="1"/>
  <c r="AC23" i="16"/>
  <c r="AD23" i="16" s="1"/>
  <c r="AC24" i="16"/>
  <c r="AD24" i="16" s="1"/>
  <c r="AC25" i="16"/>
  <c r="AD25" i="16" s="1"/>
  <c r="AC26" i="16"/>
  <c r="AD26" i="16" s="1"/>
  <c r="AC27" i="16"/>
  <c r="AD27" i="16" s="1"/>
  <c r="AC28" i="16"/>
  <c r="AD28" i="16" s="1"/>
  <c r="AC29" i="16"/>
  <c r="AD29" i="16" s="1"/>
  <c r="AC30" i="16"/>
  <c r="AD30" i="16" s="1"/>
  <c r="AC31" i="16"/>
  <c r="AD31" i="16" s="1"/>
  <c r="AC32" i="16"/>
  <c r="AD32" i="16" s="1"/>
  <c r="AC33" i="16"/>
  <c r="AD33" i="16" s="1"/>
  <c r="AC34" i="16"/>
  <c r="AD34" i="16" s="1"/>
  <c r="AC35" i="16"/>
  <c r="AD35" i="16" s="1"/>
  <c r="AC36" i="16"/>
  <c r="AD36" i="16" s="1"/>
  <c r="AC37" i="16"/>
  <c r="AD37" i="16" s="1"/>
  <c r="AC38" i="16"/>
  <c r="AD38" i="16" s="1"/>
  <c r="AC39" i="16"/>
  <c r="AD39" i="16" s="1"/>
  <c r="AC40" i="16"/>
  <c r="AD40" i="16" s="1"/>
  <c r="AC41" i="16"/>
  <c r="AD41" i="16" s="1"/>
  <c r="AC42" i="16"/>
  <c r="AD42" i="16" s="1"/>
  <c r="AC43" i="16"/>
  <c r="AD43" i="16" s="1"/>
  <c r="AC44" i="16"/>
  <c r="AD44" i="16" s="1"/>
  <c r="AC45" i="16"/>
  <c r="AD45" i="16" s="1"/>
  <c r="AC46" i="16"/>
  <c r="AD46" i="16" s="1"/>
  <c r="AC47" i="16"/>
  <c r="AD47" i="16" s="1"/>
  <c r="AC48" i="16"/>
  <c r="AD48" i="16" s="1"/>
  <c r="AC49" i="16"/>
  <c r="AD49" i="16" s="1"/>
  <c r="AC50" i="16"/>
  <c r="AD50" i="16" s="1"/>
  <c r="AC51" i="16"/>
  <c r="AD51" i="16" s="1"/>
  <c r="AC52" i="16"/>
  <c r="AD52" i="16" s="1"/>
  <c r="AC53" i="16"/>
  <c r="AD53" i="16" s="1"/>
  <c r="AC54" i="16"/>
  <c r="AD54" i="16" s="1"/>
  <c r="AC55" i="16"/>
  <c r="AD55" i="16" s="1"/>
  <c r="AC56" i="16"/>
  <c r="AD56" i="16" s="1"/>
  <c r="AC57" i="16"/>
  <c r="AD57" i="16" s="1"/>
  <c r="AC58" i="16"/>
  <c r="AD58" i="16" s="1"/>
  <c r="AC59" i="16"/>
  <c r="AD59" i="16" s="1"/>
  <c r="AC60" i="16"/>
  <c r="AD60" i="16" s="1"/>
  <c r="AC61" i="16"/>
  <c r="AD61" i="16" s="1"/>
  <c r="AC62" i="16"/>
  <c r="AD62" i="16" s="1"/>
  <c r="AC63" i="16"/>
  <c r="AD63" i="16" s="1"/>
  <c r="AC64" i="16"/>
  <c r="AD64" i="16" s="1"/>
  <c r="AC65" i="16"/>
  <c r="AD65" i="16" s="1"/>
  <c r="AC66" i="16"/>
  <c r="AD66" i="16" s="1"/>
  <c r="AC67" i="16"/>
  <c r="AD67" i="16" s="1"/>
  <c r="AC68" i="16"/>
  <c r="AD68" i="16" s="1"/>
  <c r="AC69" i="16"/>
  <c r="AD69" i="16" s="1"/>
  <c r="AC70" i="16"/>
  <c r="AD70" i="16" s="1"/>
  <c r="AC71" i="16"/>
  <c r="AD71" i="16" s="1"/>
  <c r="AC72" i="16"/>
  <c r="AD72" i="16" s="1"/>
  <c r="AC73" i="16"/>
  <c r="AD73" i="16" s="1"/>
  <c r="AC74" i="16"/>
  <c r="AD74" i="16" s="1"/>
  <c r="AD75" i="16"/>
  <c r="AD76" i="16"/>
  <c r="AD77" i="16"/>
  <c r="AC78" i="16"/>
  <c r="AD78" i="16" s="1"/>
  <c r="AC79" i="16"/>
  <c r="AD79" i="16" s="1"/>
  <c r="AC80" i="16"/>
  <c r="AD80" i="16" s="1"/>
  <c r="AC81" i="16"/>
  <c r="AD81" i="16" s="1"/>
  <c r="AC82" i="16"/>
  <c r="AD82" i="16" s="1"/>
  <c r="AC83" i="16"/>
  <c r="AD83" i="16" s="1"/>
  <c r="AC84" i="16"/>
  <c r="AD84" i="16" s="1"/>
  <c r="AC85" i="16"/>
  <c r="AD85" i="16" s="1"/>
  <c r="AC86" i="16"/>
  <c r="AD86" i="16" s="1"/>
  <c r="AC87" i="16"/>
  <c r="AD87" i="16" s="1"/>
  <c r="AC88" i="16"/>
  <c r="AD88" i="16" s="1"/>
  <c r="AC89" i="16"/>
  <c r="AD89" i="16" s="1"/>
  <c r="AC90" i="16"/>
  <c r="AD90" i="16" s="1"/>
  <c r="AC91" i="16"/>
  <c r="AD91" i="16" s="1"/>
  <c r="AC92" i="16"/>
  <c r="AD92" i="16" s="1"/>
  <c r="AC93" i="16"/>
  <c r="AD93" i="16" s="1"/>
  <c r="AC94" i="16"/>
  <c r="AD94" i="16" s="1"/>
  <c r="AC95" i="16"/>
  <c r="AD95" i="16" s="1"/>
  <c r="AC96" i="16"/>
  <c r="AD96" i="16" s="1"/>
  <c r="AC97" i="16"/>
  <c r="AD97" i="16" s="1"/>
  <c r="AC98" i="16"/>
  <c r="AD98" i="16" s="1"/>
  <c r="AC99" i="16"/>
  <c r="AD99" i="16" s="1"/>
  <c r="AC100" i="16"/>
  <c r="AD100" i="16" s="1"/>
  <c r="AC101" i="16"/>
  <c r="AD101" i="16" s="1"/>
  <c r="AC102" i="16"/>
  <c r="AD102" i="16" s="1"/>
  <c r="AC103" i="16"/>
  <c r="AD103" i="16" s="1"/>
  <c r="AC104" i="16"/>
  <c r="AD104" i="16" s="1"/>
  <c r="AC105" i="16"/>
  <c r="AD105" i="16" s="1"/>
  <c r="AC106" i="16"/>
  <c r="AD106" i="16" s="1"/>
  <c r="AC107" i="16"/>
  <c r="AD107" i="16" s="1"/>
  <c r="AC108" i="16"/>
  <c r="AD108" i="16" s="1"/>
  <c r="AC109" i="16"/>
  <c r="AD109" i="16" s="1"/>
  <c r="AC110" i="16"/>
  <c r="AD110" i="16" s="1"/>
  <c r="AC111" i="16"/>
  <c r="AD111" i="16" s="1"/>
  <c r="AC112" i="16"/>
  <c r="AD112" i="16" s="1"/>
  <c r="AC113" i="16"/>
  <c r="AD113" i="16" s="1"/>
  <c r="AC114" i="16"/>
  <c r="AD114" i="16" s="1"/>
  <c r="AC115" i="16"/>
  <c r="AD115" i="16" s="1"/>
  <c r="AC116" i="16"/>
  <c r="AD116" i="16" s="1"/>
  <c r="AC117" i="16"/>
  <c r="AD117" i="16" s="1"/>
  <c r="AC118" i="16"/>
  <c r="AD118" i="16" s="1"/>
  <c r="AC9" i="16"/>
  <c r="AA10" i="16"/>
  <c r="AB10" i="16" s="1"/>
  <c r="AA11" i="16"/>
  <c r="AB11" i="16" s="1"/>
  <c r="AA12" i="16"/>
  <c r="AB12" i="16" s="1"/>
  <c r="AA13" i="16"/>
  <c r="AB13" i="16" s="1"/>
  <c r="AA14" i="16"/>
  <c r="AB14" i="16" s="1"/>
  <c r="AA15" i="16"/>
  <c r="AB15" i="16" s="1"/>
  <c r="AA16" i="16"/>
  <c r="AB16" i="16" s="1"/>
  <c r="AA17" i="16"/>
  <c r="AB17" i="16" s="1"/>
  <c r="AA18" i="16"/>
  <c r="AB18" i="16" s="1"/>
  <c r="AA19" i="16"/>
  <c r="AB19" i="16" s="1"/>
  <c r="AA20" i="16"/>
  <c r="AB20" i="16" s="1"/>
  <c r="AA21" i="16"/>
  <c r="AB21" i="16" s="1"/>
  <c r="AA22" i="16"/>
  <c r="AB22" i="16" s="1"/>
  <c r="AA23" i="16"/>
  <c r="AB23" i="16" s="1"/>
  <c r="AA24" i="16"/>
  <c r="AB24" i="16" s="1"/>
  <c r="AA25" i="16"/>
  <c r="AB25" i="16" s="1"/>
  <c r="AA26" i="16"/>
  <c r="AB26" i="16" s="1"/>
  <c r="AA27" i="16"/>
  <c r="AB27" i="16" s="1"/>
  <c r="AA28" i="16"/>
  <c r="AB28" i="16" s="1"/>
  <c r="AA29" i="16"/>
  <c r="AB29" i="16" s="1"/>
  <c r="AA30" i="16"/>
  <c r="AB30" i="16" s="1"/>
  <c r="AA31" i="16"/>
  <c r="AB31" i="16" s="1"/>
  <c r="AA32" i="16"/>
  <c r="AB32" i="16" s="1"/>
  <c r="AA33" i="16"/>
  <c r="AB33" i="16" s="1"/>
  <c r="AA34" i="16"/>
  <c r="AB34" i="16" s="1"/>
  <c r="AA35" i="16"/>
  <c r="AB35" i="16" s="1"/>
  <c r="AA36" i="16"/>
  <c r="AB36" i="16" s="1"/>
  <c r="AA37" i="16"/>
  <c r="AB37" i="16" s="1"/>
  <c r="AA38" i="16"/>
  <c r="AB38" i="16" s="1"/>
  <c r="AA39" i="16"/>
  <c r="AB39" i="16" s="1"/>
  <c r="AA40" i="16"/>
  <c r="AB40" i="16" s="1"/>
  <c r="AA41" i="16"/>
  <c r="AB41" i="16" s="1"/>
  <c r="AA42" i="16"/>
  <c r="AB42" i="16" s="1"/>
  <c r="AA43" i="16"/>
  <c r="AB43" i="16" s="1"/>
  <c r="AA44" i="16"/>
  <c r="AB44" i="16" s="1"/>
  <c r="AA45" i="16"/>
  <c r="AB45" i="16" s="1"/>
  <c r="AA46" i="16"/>
  <c r="AB46" i="16" s="1"/>
  <c r="AA47" i="16"/>
  <c r="AB47" i="16" s="1"/>
  <c r="AA48" i="16"/>
  <c r="AB48" i="16" s="1"/>
  <c r="AA49" i="16"/>
  <c r="AB49" i="16" s="1"/>
  <c r="AA50" i="16"/>
  <c r="AB50" i="16" s="1"/>
  <c r="AA51" i="16"/>
  <c r="AB51" i="16" s="1"/>
  <c r="AA52" i="16"/>
  <c r="AB52" i="16" s="1"/>
  <c r="AA53" i="16"/>
  <c r="AB53" i="16" s="1"/>
  <c r="AA54" i="16"/>
  <c r="AB54" i="16" s="1"/>
  <c r="AA55" i="16"/>
  <c r="AB55" i="16" s="1"/>
  <c r="AA56" i="16"/>
  <c r="AB56" i="16" s="1"/>
  <c r="AA57" i="16"/>
  <c r="AB57" i="16" s="1"/>
  <c r="AA58" i="16"/>
  <c r="AB58" i="16" s="1"/>
  <c r="AA59" i="16"/>
  <c r="AB59" i="16" s="1"/>
  <c r="AA60" i="16"/>
  <c r="AB60" i="16" s="1"/>
  <c r="AA61" i="16"/>
  <c r="AB61" i="16" s="1"/>
  <c r="AA62" i="16"/>
  <c r="AB62" i="16" s="1"/>
  <c r="AA63" i="16"/>
  <c r="AB63" i="16" s="1"/>
  <c r="AA64" i="16"/>
  <c r="AB64" i="16" s="1"/>
  <c r="AA65" i="16"/>
  <c r="AB65" i="16" s="1"/>
  <c r="AA66" i="16"/>
  <c r="AB66" i="16" s="1"/>
  <c r="AA67" i="16"/>
  <c r="AB67" i="16" s="1"/>
  <c r="AA68" i="16"/>
  <c r="AB68" i="16" s="1"/>
  <c r="AA69" i="16"/>
  <c r="AB69" i="16" s="1"/>
  <c r="AA70" i="16"/>
  <c r="AB70" i="16" s="1"/>
  <c r="AA71" i="16"/>
  <c r="AB71" i="16" s="1"/>
  <c r="AA72" i="16"/>
  <c r="AB72" i="16" s="1"/>
  <c r="AA73" i="16"/>
  <c r="AB73" i="16" s="1"/>
  <c r="AA74" i="16"/>
  <c r="AB74" i="16" s="1"/>
  <c r="AA75" i="16"/>
  <c r="AB75" i="16" s="1"/>
  <c r="AA76" i="16"/>
  <c r="AB76" i="16" s="1"/>
  <c r="AA77" i="16"/>
  <c r="AB77" i="16" s="1"/>
  <c r="AA78" i="16"/>
  <c r="AB78" i="16" s="1"/>
  <c r="AA79" i="16"/>
  <c r="AB79" i="16" s="1"/>
  <c r="AA80" i="16"/>
  <c r="AB80" i="16" s="1"/>
  <c r="AA81" i="16"/>
  <c r="AB81" i="16" s="1"/>
  <c r="AA82" i="16"/>
  <c r="AB82" i="16" s="1"/>
  <c r="AA83" i="16"/>
  <c r="AB83" i="16" s="1"/>
  <c r="AA84" i="16"/>
  <c r="AB84" i="16" s="1"/>
  <c r="AA85" i="16"/>
  <c r="AB85" i="16" s="1"/>
  <c r="AA86" i="16"/>
  <c r="AB86" i="16" s="1"/>
  <c r="AA87" i="16"/>
  <c r="AB87" i="16" s="1"/>
  <c r="AA88" i="16"/>
  <c r="AB88" i="16" s="1"/>
  <c r="AA89" i="16"/>
  <c r="AB89" i="16" s="1"/>
  <c r="AA90" i="16"/>
  <c r="AB90" i="16" s="1"/>
  <c r="AA91" i="16"/>
  <c r="AB91" i="16" s="1"/>
  <c r="AA92" i="16"/>
  <c r="AB92" i="16" s="1"/>
  <c r="AA93" i="16"/>
  <c r="AB93" i="16" s="1"/>
  <c r="AA94" i="16"/>
  <c r="AB94" i="16" s="1"/>
  <c r="AA95" i="16"/>
  <c r="AB95" i="16" s="1"/>
  <c r="AA96" i="16"/>
  <c r="AB96" i="16" s="1"/>
  <c r="AA97" i="16"/>
  <c r="AB97" i="16" s="1"/>
  <c r="AA98" i="16"/>
  <c r="AB98" i="16" s="1"/>
  <c r="AA99" i="16"/>
  <c r="AB99" i="16" s="1"/>
  <c r="AA100" i="16"/>
  <c r="AB100" i="16" s="1"/>
  <c r="AA101" i="16"/>
  <c r="AB101" i="16" s="1"/>
  <c r="AA102" i="16"/>
  <c r="AB102" i="16" s="1"/>
  <c r="AA103" i="16"/>
  <c r="AB103" i="16" s="1"/>
  <c r="AA104" i="16"/>
  <c r="AB104" i="16" s="1"/>
  <c r="AA105" i="16"/>
  <c r="AB105" i="16" s="1"/>
  <c r="AA106" i="16"/>
  <c r="AB106" i="16" s="1"/>
  <c r="AA107" i="16"/>
  <c r="AB107" i="16" s="1"/>
  <c r="AA108" i="16"/>
  <c r="AB108" i="16" s="1"/>
  <c r="AA109" i="16"/>
  <c r="AB109" i="16" s="1"/>
  <c r="AA110" i="16"/>
  <c r="AB110" i="16" s="1"/>
  <c r="AA111" i="16"/>
  <c r="AB111" i="16" s="1"/>
  <c r="AA112" i="16"/>
  <c r="AB112" i="16" s="1"/>
  <c r="AA113" i="16"/>
  <c r="AB113" i="16" s="1"/>
  <c r="AA114" i="16"/>
  <c r="AB114" i="16" s="1"/>
  <c r="AA115" i="16"/>
  <c r="AB115" i="16" s="1"/>
  <c r="AA116" i="16"/>
  <c r="AB116" i="16" s="1"/>
  <c r="AA117" i="16"/>
  <c r="AB117" i="16" s="1"/>
  <c r="AA118" i="16"/>
  <c r="AB118" i="16" s="1"/>
  <c r="AA9" i="16"/>
  <c r="Y10" i="16"/>
  <c r="Z10" i="16" s="1"/>
  <c r="Y11" i="16"/>
  <c r="Z11" i="16" s="1"/>
  <c r="Y12" i="16"/>
  <c r="Y13" i="16"/>
  <c r="Z13" i="16" s="1"/>
  <c r="Y14" i="16"/>
  <c r="Z14" i="16" s="1"/>
  <c r="Y15" i="16"/>
  <c r="Z15" i="16" s="1"/>
  <c r="Y16" i="16"/>
  <c r="Z16" i="16" s="1"/>
  <c r="Y17" i="16"/>
  <c r="Z17" i="16" s="1"/>
  <c r="Y18" i="16"/>
  <c r="Z18" i="16" s="1"/>
  <c r="Y19" i="16"/>
  <c r="Z19" i="16" s="1"/>
  <c r="Y20" i="16"/>
  <c r="Z20" i="16" s="1"/>
  <c r="Y21" i="16"/>
  <c r="Z21" i="16" s="1"/>
  <c r="Y22" i="16"/>
  <c r="Z22" i="16" s="1"/>
  <c r="Y23" i="16"/>
  <c r="Z23" i="16" s="1"/>
  <c r="Y24" i="16"/>
  <c r="Z24" i="16" s="1"/>
  <c r="Y25" i="16"/>
  <c r="Z25" i="16" s="1"/>
  <c r="Y26" i="16"/>
  <c r="Z26" i="16" s="1"/>
  <c r="Y27" i="16"/>
  <c r="Z27" i="16" s="1"/>
  <c r="Y28" i="16"/>
  <c r="Z28" i="16" s="1"/>
  <c r="Y29" i="16"/>
  <c r="Z29" i="16" s="1"/>
  <c r="Y30" i="16"/>
  <c r="Z30" i="16" s="1"/>
  <c r="Y31" i="16"/>
  <c r="Z31" i="16" s="1"/>
  <c r="Y32" i="16"/>
  <c r="Z32" i="16" s="1"/>
  <c r="Y33" i="16"/>
  <c r="Z33" i="16" s="1"/>
  <c r="Y34" i="16"/>
  <c r="Z34" i="16" s="1"/>
  <c r="Y35" i="16"/>
  <c r="Z35" i="16" s="1"/>
  <c r="Y36" i="16"/>
  <c r="Z36" i="16" s="1"/>
  <c r="Y37" i="16"/>
  <c r="Z37" i="16" s="1"/>
  <c r="Y38" i="16"/>
  <c r="Z38" i="16" s="1"/>
  <c r="Y39" i="16"/>
  <c r="Z39" i="16" s="1"/>
  <c r="Y40" i="16"/>
  <c r="Z40" i="16" s="1"/>
  <c r="Y41" i="16"/>
  <c r="Z41" i="16" s="1"/>
  <c r="Y42" i="16"/>
  <c r="Z42" i="16" s="1"/>
  <c r="Y43" i="16"/>
  <c r="Z43" i="16" s="1"/>
  <c r="Y44" i="16"/>
  <c r="Z44" i="16" s="1"/>
  <c r="Y45" i="16"/>
  <c r="Z45" i="16" s="1"/>
  <c r="Y46" i="16"/>
  <c r="Z46" i="16" s="1"/>
  <c r="Y47" i="16"/>
  <c r="Z47" i="16" s="1"/>
  <c r="Y48" i="16"/>
  <c r="Z48" i="16" s="1"/>
  <c r="Y49" i="16"/>
  <c r="Z49" i="16" s="1"/>
  <c r="Y50" i="16"/>
  <c r="Z50" i="16" s="1"/>
  <c r="Y51" i="16"/>
  <c r="Z51" i="16" s="1"/>
  <c r="Y52" i="16"/>
  <c r="Z52" i="16" s="1"/>
  <c r="Y53" i="16"/>
  <c r="Z53" i="16" s="1"/>
  <c r="Y54" i="16"/>
  <c r="Z54" i="16" s="1"/>
  <c r="Y55" i="16"/>
  <c r="Z55" i="16" s="1"/>
  <c r="Y56" i="16"/>
  <c r="Z56" i="16" s="1"/>
  <c r="Y57" i="16"/>
  <c r="Z57" i="16" s="1"/>
  <c r="Y58" i="16"/>
  <c r="Z58" i="16" s="1"/>
  <c r="Y59" i="16"/>
  <c r="Z59" i="16" s="1"/>
  <c r="Y60" i="16"/>
  <c r="Z60" i="16" s="1"/>
  <c r="Y61" i="16"/>
  <c r="Z61" i="16" s="1"/>
  <c r="Y62" i="16"/>
  <c r="Z62" i="16" s="1"/>
  <c r="Y63" i="16"/>
  <c r="Z63" i="16" s="1"/>
  <c r="Y64" i="16"/>
  <c r="Z64" i="16" s="1"/>
  <c r="Y65" i="16"/>
  <c r="Z65" i="16" s="1"/>
  <c r="Y66" i="16"/>
  <c r="Z66" i="16" s="1"/>
  <c r="Y67" i="16"/>
  <c r="Z67" i="16" s="1"/>
  <c r="Y68" i="16"/>
  <c r="Z68" i="16" s="1"/>
  <c r="Y69" i="16"/>
  <c r="Z69" i="16" s="1"/>
  <c r="Y70" i="16"/>
  <c r="Z70" i="16" s="1"/>
  <c r="Y71" i="16"/>
  <c r="Z71" i="16" s="1"/>
  <c r="Y72" i="16"/>
  <c r="Z72" i="16" s="1"/>
  <c r="Y73" i="16"/>
  <c r="Z73" i="16" s="1"/>
  <c r="Y74" i="16"/>
  <c r="Z74" i="16" s="1"/>
  <c r="Y75" i="16"/>
  <c r="Z75" i="16" s="1"/>
  <c r="Y76" i="16"/>
  <c r="Z76" i="16" s="1"/>
  <c r="Y77" i="16"/>
  <c r="Z77" i="16" s="1"/>
  <c r="Y78" i="16"/>
  <c r="Z78" i="16" s="1"/>
  <c r="Y79" i="16"/>
  <c r="Z79" i="16" s="1"/>
  <c r="Y80" i="16"/>
  <c r="Z80" i="16" s="1"/>
  <c r="Y81" i="16"/>
  <c r="Z81" i="16" s="1"/>
  <c r="Y82" i="16"/>
  <c r="Z82" i="16" s="1"/>
  <c r="Y83" i="16"/>
  <c r="Z83" i="16" s="1"/>
  <c r="Y84" i="16"/>
  <c r="Z84" i="16" s="1"/>
  <c r="Y85" i="16"/>
  <c r="Z85" i="16" s="1"/>
  <c r="Y86" i="16"/>
  <c r="Z86" i="16" s="1"/>
  <c r="Y87" i="16"/>
  <c r="Z87" i="16" s="1"/>
  <c r="Y88" i="16"/>
  <c r="Z88" i="16" s="1"/>
  <c r="Y89" i="16"/>
  <c r="Z89" i="16" s="1"/>
  <c r="Y90" i="16"/>
  <c r="Z90" i="16" s="1"/>
  <c r="Y91" i="16"/>
  <c r="Z91" i="16" s="1"/>
  <c r="Y92" i="16"/>
  <c r="Z92" i="16" s="1"/>
  <c r="Y93" i="16"/>
  <c r="Z93" i="16" s="1"/>
  <c r="Y94" i="16"/>
  <c r="Z94" i="16" s="1"/>
  <c r="Y95" i="16"/>
  <c r="Z95" i="16" s="1"/>
  <c r="Y96" i="16"/>
  <c r="Z96" i="16" s="1"/>
  <c r="Y97" i="16"/>
  <c r="Z97" i="16" s="1"/>
  <c r="Y98" i="16"/>
  <c r="Z98" i="16" s="1"/>
  <c r="Y99" i="16"/>
  <c r="Z99" i="16" s="1"/>
  <c r="Y100" i="16"/>
  <c r="Z100" i="16" s="1"/>
  <c r="Y101" i="16"/>
  <c r="Z101" i="16" s="1"/>
  <c r="Y102" i="16"/>
  <c r="Z102" i="16" s="1"/>
  <c r="Y103" i="16"/>
  <c r="Z103" i="16" s="1"/>
  <c r="Y104" i="16"/>
  <c r="Z104" i="16" s="1"/>
  <c r="Y105" i="16"/>
  <c r="Z105" i="16" s="1"/>
  <c r="Y106" i="16"/>
  <c r="Z106" i="16" s="1"/>
  <c r="Y107" i="16"/>
  <c r="Z107" i="16" s="1"/>
  <c r="Y108" i="16"/>
  <c r="Z108" i="16" s="1"/>
  <c r="Y109" i="16"/>
  <c r="Z109" i="16" s="1"/>
  <c r="Y110" i="16"/>
  <c r="Z110" i="16" s="1"/>
  <c r="Y111" i="16"/>
  <c r="Z111" i="16" s="1"/>
  <c r="Y112" i="16"/>
  <c r="Z112" i="16" s="1"/>
  <c r="Y113" i="16"/>
  <c r="Z113" i="16" s="1"/>
  <c r="Y114" i="16"/>
  <c r="Z114" i="16" s="1"/>
  <c r="Y115" i="16"/>
  <c r="Z115" i="16" s="1"/>
  <c r="Y116" i="16"/>
  <c r="Z116" i="16" s="1"/>
  <c r="Y117" i="16"/>
  <c r="Z117" i="16" s="1"/>
  <c r="Y118" i="16"/>
  <c r="Z118" i="16" s="1"/>
  <c r="Y9" i="16"/>
  <c r="W10" i="16"/>
  <c r="X10" i="16" s="1"/>
  <c r="W11" i="16"/>
  <c r="X11" i="16" s="1"/>
  <c r="W12" i="16"/>
  <c r="X12" i="16" s="1"/>
  <c r="W13" i="16"/>
  <c r="X13" i="16" s="1"/>
  <c r="W14" i="16"/>
  <c r="X14" i="16" s="1"/>
  <c r="W15" i="16"/>
  <c r="X15" i="16" s="1"/>
  <c r="W16" i="16"/>
  <c r="X16" i="16" s="1"/>
  <c r="W17" i="16"/>
  <c r="W18" i="16"/>
  <c r="X18" i="16" s="1"/>
  <c r="W19" i="16"/>
  <c r="X19" i="16" s="1"/>
  <c r="W20" i="16"/>
  <c r="X20" i="16" s="1"/>
  <c r="W21" i="16"/>
  <c r="X21" i="16" s="1"/>
  <c r="W22" i="16"/>
  <c r="X22" i="16" s="1"/>
  <c r="W23" i="16"/>
  <c r="X23" i="16" s="1"/>
  <c r="W24" i="16"/>
  <c r="X24" i="16" s="1"/>
  <c r="W25" i="16"/>
  <c r="X25" i="16" s="1"/>
  <c r="W26" i="16"/>
  <c r="X26" i="16" s="1"/>
  <c r="W27" i="16"/>
  <c r="X27" i="16" s="1"/>
  <c r="W28" i="16"/>
  <c r="X28" i="16" s="1"/>
  <c r="W29" i="16"/>
  <c r="X29" i="16" s="1"/>
  <c r="W30" i="16"/>
  <c r="X30" i="16" s="1"/>
  <c r="W31" i="16"/>
  <c r="X31" i="16" s="1"/>
  <c r="W32" i="16"/>
  <c r="X32" i="16" s="1"/>
  <c r="W33" i="16"/>
  <c r="X33" i="16" s="1"/>
  <c r="W34" i="16"/>
  <c r="X34" i="16" s="1"/>
  <c r="W35" i="16"/>
  <c r="X35" i="16" s="1"/>
  <c r="W36" i="16"/>
  <c r="X36" i="16" s="1"/>
  <c r="W37" i="16"/>
  <c r="X37" i="16" s="1"/>
  <c r="W38" i="16"/>
  <c r="X38" i="16" s="1"/>
  <c r="W39" i="16"/>
  <c r="X39" i="16" s="1"/>
  <c r="W40" i="16"/>
  <c r="X40" i="16" s="1"/>
  <c r="W41" i="16"/>
  <c r="X41" i="16" s="1"/>
  <c r="W42" i="16"/>
  <c r="X42" i="16" s="1"/>
  <c r="W43" i="16"/>
  <c r="X43" i="16" s="1"/>
  <c r="W44" i="16"/>
  <c r="X44" i="16" s="1"/>
  <c r="W45" i="16"/>
  <c r="X45" i="16" s="1"/>
  <c r="W46" i="16"/>
  <c r="X46" i="16" s="1"/>
  <c r="W47" i="16"/>
  <c r="X47" i="16" s="1"/>
  <c r="W48" i="16"/>
  <c r="X48" i="16" s="1"/>
  <c r="W49" i="16"/>
  <c r="X49" i="16" s="1"/>
  <c r="W50" i="16"/>
  <c r="X50" i="16" s="1"/>
  <c r="W51" i="16"/>
  <c r="X51" i="16" s="1"/>
  <c r="W52" i="16"/>
  <c r="X52" i="16" s="1"/>
  <c r="W53" i="16"/>
  <c r="X53" i="16" s="1"/>
  <c r="W54" i="16"/>
  <c r="X54" i="16" s="1"/>
  <c r="W55" i="16"/>
  <c r="X55" i="16" s="1"/>
  <c r="W56" i="16"/>
  <c r="X56" i="16" s="1"/>
  <c r="W57" i="16"/>
  <c r="X57" i="16" s="1"/>
  <c r="W58" i="16"/>
  <c r="X58" i="16" s="1"/>
  <c r="W59" i="16"/>
  <c r="X59" i="16" s="1"/>
  <c r="W60" i="16"/>
  <c r="X60" i="16" s="1"/>
  <c r="W61" i="16"/>
  <c r="X61" i="16" s="1"/>
  <c r="W62" i="16"/>
  <c r="X62" i="16" s="1"/>
  <c r="W63" i="16"/>
  <c r="X63" i="16" s="1"/>
  <c r="W64" i="16"/>
  <c r="X64" i="16" s="1"/>
  <c r="W65" i="16"/>
  <c r="X65" i="16" s="1"/>
  <c r="W66" i="16"/>
  <c r="X66" i="16" s="1"/>
  <c r="W67" i="16"/>
  <c r="X67" i="16" s="1"/>
  <c r="W68" i="16"/>
  <c r="X68" i="16" s="1"/>
  <c r="W69" i="16"/>
  <c r="X69" i="16" s="1"/>
  <c r="W70" i="16"/>
  <c r="X70" i="16" s="1"/>
  <c r="W71" i="16"/>
  <c r="X71" i="16" s="1"/>
  <c r="W72" i="16"/>
  <c r="X72" i="16" s="1"/>
  <c r="W73" i="16"/>
  <c r="X73" i="16" s="1"/>
  <c r="W74" i="16"/>
  <c r="X74" i="16" s="1"/>
  <c r="W75" i="16"/>
  <c r="X75" i="16" s="1"/>
  <c r="W76" i="16"/>
  <c r="X76" i="16" s="1"/>
  <c r="W77" i="16"/>
  <c r="X77" i="16" s="1"/>
  <c r="W78" i="16"/>
  <c r="X78" i="16" s="1"/>
  <c r="W79" i="16"/>
  <c r="X79" i="16" s="1"/>
  <c r="W80" i="16"/>
  <c r="X80" i="16" s="1"/>
  <c r="W81" i="16"/>
  <c r="X81" i="16" s="1"/>
  <c r="W82" i="16"/>
  <c r="X82" i="16" s="1"/>
  <c r="W83" i="16"/>
  <c r="X83" i="16" s="1"/>
  <c r="W84" i="16"/>
  <c r="X84" i="16" s="1"/>
  <c r="W85" i="16"/>
  <c r="X85" i="16" s="1"/>
  <c r="W86" i="16"/>
  <c r="X86" i="16" s="1"/>
  <c r="W87" i="16"/>
  <c r="X87" i="16" s="1"/>
  <c r="W88" i="16"/>
  <c r="X88" i="16" s="1"/>
  <c r="W89" i="16"/>
  <c r="X89" i="16" s="1"/>
  <c r="W90" i="16"/>
  <c r="X90" i="16" s="1"/>
  <c r="W91" i="16"/>
  <c r="X91" i="16" s="1"/>
  <c r="W92" i="16"/>
  <c r="X92" i="16" s="1"/>
  <c r="W93" i="16"/>
  <c r="X93" i="16" s="1"/>
  <c r="W94" i="16"/>
  <c r="X94" i="16" s="1"/>
  <c r="W95" i="16"/>
  <c r="X95" i="16" s="1"/>
  <c r="W96" i="16"/>
  <c r="X96" i="16" s="1"/>
  <c r="W97" i="16"/>
  <c r="X97" i="16" s="1"/>
  <c r="W98" i="16"/>
  <c r="X98" i="16" s="1"/>
  <c r="W99" i="16"/>
  <c r="X99" i="16" s="1"/>
  <c r="W100" i="16"/>
  <c r="X100" i="16" s="1"/>
  <c r="W101" i="16"/>
  <c r="X101" i="16" s="1"/>
  <c r="W102" i="16"/>
  <c r="X102" i="16" s="1"/>
  <c r="W103" i="16"/>
  <c r="X103" i="16" s="1"/>
  <c r="W104" i="16"/>
  <c r="X104" i="16" s="1"/>
  <c r="W105" i="16"/>
  <c r="X105" i="16" s="1"/>
  <c r="W106" i="16"/>
  <c r="X106" i="16" s="1"/>
  <c r="W107" i="16"/>
  <c r="X107" i="16" s="1"/>
  <c r="W108" i="16"/>
  <c r="X108" i="16" s="1"/>
  <c r="W109" i="16"/>
  <c r="X109" i="16" s="1"/>
  <c r="W110" i="16"/>
  <c r="X110" i="16" s="1"/>
  <c r="W111" i="16"/>
  <c r="X111" i="16" s="1"/>
  <c r="W112" i="16"/>
  <c r="X112" i="16" s="1"/>
  <c r="W113" i="16"/>
  <c r="X113" i="16" s="1"/>
  <c r="W114" i="16"/>
  <c r="X114" i="16" s="1"/>
  <c r="W115" i="16"/>
  <c r="X115" i="16" s="1"/>
  <c r="W116" i="16"/>
  <c r="X116" i="16" s="1"/>
  <c r="W117" i="16"/>
  <c r="X117" i="16" s="1"/>
  <c r="W118" i="16"/>
  <c r="X118" i="16" s="1"/>
  <c r="W9" i="16"/>
  <c r="U115" i="16"/>
  <c r="V115" i="16" s="1"/>
  <c r="U116" i="16"/>
  <c r="V116" i="16" s="1"/>
  <c r="U117" i="16"/>
  <c r="V117" i="16" s="1"/>
  <c r="U118" i="16"/>
  <c r="V118" i="16" s="1"/>
  <c r="U10" i="16"/>
  <c r="V10" i="16" s="1"/>
  <c r="U11" i="16"/>
  <c r="V11" i="16" s="1"/>
  <c r="U12" i="16"/>
  <c r="V12" i="16" s="1"/>
  <c r="U13" i="16"/>
  <c r="V13" i="16" s="1"/>
  <c r="U14" i="16"/>
  <c r="V14" i="16" s="1"/>
  <c r="U15" i="16"/>
  <c r="V15" i="16" s="1"/>
  <c r="U16" i="16"/>
  <c r="V16" i="16" s="1"/>
  <c r="U17" i="16"/>
  <c r="V17" i="16" s="1"/>
  <c r="U18" i="16"/>
  <c r="V18" i="16" s="1"/>
  <c r="U19" i="16"/>
  <c r="V19" i="16" s="1"/>
  <c r="U20" i="16"/>
  <c r="V20" i="16" s="1"/>
  <c r="U21" i="16"/>
  <c r="V21" i="16" s="1"/>
  <c r="U22" i="16"/>
  <c r="V22" i="16" s="1"/>
  <c r="U23" i="16"/>
  <c r="V23" i="16" s="1"/>
  <c r="U24" i="16"/>
  <c r="V24" i="16" s="1"/>
  <c r="U25" i="16"/>
  <c r="V25" i="16" s="1"/>
  <c r="U26" i="16"/>
  <c r="V26" i="16" s="1"/>
  <c r="U27" i="16"/>
  <c r="V27" i="16" s="1"/>
  <c r="U28" i="16"/>
  <c r="V28" i="16" s="1"/>
  <c r="U29" i="16"/>
  <c r="V29" i="16" s="1"/>
  <c r="U30" i="16"/>
  <c r="V30" i="16" s="1"/>
  <c r="U31" i="16"/>
  <c r="V31" i="16" s="1"/>
  <c r="U32" i="16"/>
  <c r="V32" i="16" s="1"/>
  <c r="U33" i="16"/>
  <c r="V33" i="16" s="1"/>
  <c r="U34" i="16"/>
  <c r="V34" i="16" s="1"/>
  <c r="U35" i="16"/>
  <c r="V35" i="16" s="1"/>
  <c r="U36" i="16"/>
  <c r="V36" i="16" s="1"/>
  <c r="U37" i="16"/>
  <c r="V37" i="16" s="1"/>
  <c r="U38" i="16"/>
  <c r="V38" i="16" s="1"/>
  <c r="U39" i="16"/>
  <c r="V39" i="16" s="1"/>
  <c r="U40" i="16"/>
  <c r="V40" i="16" s="1"/>
  <c r="U41" i="16"/>
  <c r="V41" i="16" s="1"/>
  <c r="U42" i="16"/>
  <c r="V42" i="16" s="1"/>
  <c r="U43" i="16"/>
  <c r="V43" i="16" s="1"/>
  <c r="U44" i="16"/>
  <c r="V44" i="16" s="1"/>
  <c r="U45" i="16"/>
  <c r="V45" i="16" s="1"/>
  <c r="U46" i="16"/>
  <c r="V46" i="16" s="1"/>
  <c r="U47" i="16"/>
  <c r="V47" i="16" s="1"/>
  <c r="U48" i="16"/>
  <c r="V48" i="16" s="1"/>
  <c r="U49" i="16"/>
  <c r="V49" i="16" s="1"/>
  <c r="U50" i="16"/>
  <c r="V50" i="16" s="1"/>
  <c r="U51" i="16"/>
  <c r="V51" i="16" s="1"/>
  <c r="U52" i="16"/>
  <c r="V52" i="16" s="1"/>
  <c r="U53" i="16"/>
  <c r="V53" i="16" s="1"/>
  <c r="U54" i="16"/>
  <c r="V54" i="16" s="1"/>
  <c r="U55" i="16"/>
  <c r="V55" i="16" s="1"/>
  <c r="U56" i="16"/>
  <c r="V56" i="16" s="1"/>
  <c r="U57" i="16"/>
  <c r="V57" i="16" s="1"/>
  <c r="U58" i="16"/>
  <c r="V58" i="16" s="1"/>
  <c r="U59" i="16"/>
  <c r="V59" i="16" s="1"/>
  <c r="U60" i="16"/>
  <c r="V60" i="16" s="1"/>
  <c r="U61" i="16"/>
  <c r="V61" i="16" s="1"/>
  <c r="U62" i="16"/>
  <c r="V62" i="16" s="1"/>
  <c r="U63" i="16"/>
  <c r="V63" i="16" s="1"/>
  <c r="U64" i="16"/>
  <c r="V64" i="16" s="1"/>
  <c r="U65" i="16"/>
  <c r="V65" i="16" s="1"/>
  <c r="U66" i="16"/>
  <c r="V66" i="16" s="1"/>
  <c r="U67" i="16"/>
  <c r="V67" i="16" s="1"/>
  <c r="U68" i="16"/>
  <c r="V68" i="16" s="1"/>
  <c r="U69" i="16"/>
  <c r="V69" i="16" s="1"/>
  <c r="U70" i="16"/>
  <c r="V70" i="16" s="1"/>
  <c r="U71" i="16"/>
  <c r="V71" i="16" s="1"/>
  <c r="U72" i="16"/>
  <c r="V72" i="16" s="1"/>
  <c r="U73" i="16"/>
  <c r="V73" i="16" s="1"/>
  <c r="U74" i="16"/>
  <c r="V74" i="16" s="1"/>
  <c r="U75" i="16"/>
  <c r="V75" i="16" s="1"/>
  <c r="U76" i="16"/>
  <c r="V76" i="16" s="1"/>
  <c r="U77" i="16"/>
  <c r="V77" i="16" s="1"/>
  <c r="U78" i="16"/>
  <c r="V78" i="16" s="1"/>
  <c r="U79" i="16"/>
  <c r="V79" i="16" s="1"/>
  <c r="U80" i="16"/>
  <c r="V80" i="16" s="1"/>
  <c r="U81" i="16"/>
  <c r="V81" i="16" s="1"/>
  <c r="U82" i="16"/>
  <c r="V82" i="16" s="1"/>
  <c r="U83" i="16"/>
  <c r="V83" i="16" s="1"/>
  <c r="U84" i="16"/>
  <c r="V84" i="16" s="1"/>
  <c r="U85" i="16"/>
  <c r="V85" i="16" s="1"/>
  <c r="U86" i="16"/>
  <c r="V86" i="16" s="1"/>
  <c r="U87" i="16"/>
  <c r="V87" i="16" s="1"/>
  <c r="U88" i="16"/>
  <c r="V88" i="16" s="1"/>
  <c r="U89" i="16"/>
  <c r="V89" i="16" s="1"/>
  <c r="U90" i="16"/>
  <c r="V90" i="16" s="1"/>
  <c r="U91" i="16"/>
  <c r="V91" i="16" s="1"/>
  <c r="U92" i="16"/>
  <c r="V92" i="16" s="1"/>
  <c r="U93" i="16"/>
  <c r="V93" i="16" s="1"/>
  <c r="U94" i="16"/>
  <c r="V94" i="16" s="1"/>
  <c r="U95" i="16"/>
  <c r="V95" i="16" s="1"/>
  <c r="U96" i="16"/>
  <c r="V96" i="16" s="1"/>
  <c r="U97" i="16"/>
  <c r="V97" i="16" s="1"/>
  <c r="U98" i="16"/>
  <c r="V98" i="16" s="1"/>
  <c r="U99" i="16"/>
  <c r="V99" i="16" s="1"/>
  <c r="U100" i="16"/>
  <c r="V100" i="16" s="1"/>
  <c r="U101" i="16"/>
  <c r="V101" i="16" s="1"/>
  <c r="U102" i="16"/>
  <c r="V102" i="16" s="1"/>
  <c r="U103" i="16"/>
  <c r="V103" i="16" s="1"/>
  <c r="U104" i="16"/>
  <c r="V104" i="16" s="1"/>
  <c r="U105" i="16"/>
  <c r="V105" i="16" s="1"/>
  <c r="U106" i="16"/>
  <c r="V106" i="16" s="1"/>
  <c r="U107" i="16"/>
  <c r="V107" i="16" s="1"/>
  <c r="U108" i="16"/>
  <c r="V108" i="16" s="1"/>
  <c r="U109" i="16"/>
  <c r="V109" i="16" s="1"/>
  <c r="U110" i="16"/>
  <c r="V110" i="16" s="1"/>
  <c r="U111" i="16"/>
  <c r="V111" i="16" s="1"/>
  <c r="U112" i="16"/>
  <c r="V112" i="16" s="1"/>
  <c r="U113" i="16"/>
  <c r="V113" i="16" s="1"/>
  <c r="U114" i="16"/>
  <c r="V114" i="16" s="1"/>
  <c r="U9" i="16"/>
  <c r="T10" i="16"/>
  <c r="S11" i="16"/>
  <c r="T11" i="16" s="1"/>
  <c r="S12" i="16"/>
  <c r="T12" i="16" s="1"/>
  <c r="S13" i="16"/>
  <c r="T13" i="16" s="1"/>
  <c r="S14" i="16"/>
  <c r="T14" i="16" s="1"/>
  <c r="S15" i="16"/>
  <c r="T15" i="16" s="1"/>
  <c r="S16" i="16"/>
  <c r="T16" i="16" s="1"/>
  <c r="S17" i="16"/>
  <c r="T17" i="16" s="1"/>
  <c r="S18" i="16"/>
  <c r="T18" i="16" s="1"/>
  <c r="S19" i="16"/>
  <c r="T19" i="16" s="1"/>
  <c r="S20" i="16"/>
  <c r="T20" i="16" s="1"/>
  <c r="S21" i="16"/>
  <c r="T21" i="16" s="1"/>
  <c r="S22" i="16"/>
  <c r="T22" i="16" s="1"/>
  <c r="S23" i="16"/>
  <c r="T23" i="16" s="1"/>
  <c r="S24" i="16"/>
  <c r="T24" i="16" s="1"/>
  <c r="S25" i="16"/>
  <c r="T25" i="16" s="1"/>
  <c r="S26" i="16"/>
  <c r="T26" i="16" s="1"/>
  <c r="S27" i="16"/>
  <c r="T27" i="16" s="1"/>
  <c r="S28" i="16"/>
  <c r="T28" i="16" s="1"/>
  <c r="S29" i="16"/>
  <c r="T29" i="16" s="1"/>
  <c r="S30" i="16"/>
  <c r="T30" i="16" s="1"/>
  <c r="S31" i="16"/>
  <c r="T31" i="16" s="1"/>
  <c r="S32" i="16"/>
  <c r="T32" i="16" s="1"/>
  <c r="S33" i="16"/>
  <c r="T33" i="16" s="1"/>
  <c r="S34" i="16"/>
  <c r="T34" i="16" s="1"/>
  <c r="S35" i="16"/>
  <c r="T35" i="16" s="1"/>
  <c r="S36" i="16"/>
  <c r="T36" i="16" s="1"/>
  <c r="S37" i="16"/>
  <c r="T37" i="16" s="1"/>
  <c r="S38" i="16"/>
  <c r="T38" i="16" s="1"/>
  <c r="S39" i="16"/>
  <c r="T39" i="16" s="1"/>
  <c r="S40" i="16"/>
  <c r="T40" i="16" s="1"/>
  <c r="S41" i="16"/>
  <c r="T41" i="16" s="1"/>
  <c r="S42" i="16"/>
  <c r="T42" i="16" s="1"/>
  <c r="S43" i="16"/>
  <c r="T43" i="16" s="1"/>
  <c r="S44" i="16"/>
  <c r="T44" i="16" s="1"/>
  <c r="S45" i="16"/>
  <c r="T45" i="16" s="1"/>
  <c r="S46" i="16"/>
  <c r="T46" i="16" s="1"/>
  <c r="S47" i="16"/>
  <c r="T47" i="16" s="1"/>
  <c r="S48" i="16"/>
  <c r="T48" i="16" s="1"/>
  <c r="S49" i="16"/>
  <c r="T49" i="16" s="1"/>
  <c r="S50" i="16"/>
  <c r="T50" i="16" s="1"/>
  <c r="S51" i="16"/>
  <c r="T51" i="16" s="1"/>
  <c r="S52" i="16"/>
  <c r="T52" i="16" s="1"/>
  <c r="S53" i="16"/>
  <c r="T53" i="16" s="1"/>
  <c r="S54" i="16"/>
  <c r="T54" i="16" s="1"/>
  <c r="S55" i="16"/>
  <c r="T55" i="16" s="1"/>
  <c r="S56" i="16"/>
  <c r="T56" i="16" s="1"/>
  <c r="S57" i="16"/>
  <c r="T57" i="16" s="1"/>
  <c r="S58" i="16"/>
  <c r="T58" i="16" s="1"/>
  <c r="S59" i="16"/>
  <c r="T59" i="16" s="1"/>
  <c r="S60" i="16"/>
  <c r="T60" i="16" s="1"/>
  <c r="S61" i="16"/>
  <c r="T61" i="16" s="1"/>
  <c r="S62" i="16"/>
  <c r="T62" i="16" s="1"/>
  <c r="S63" i="16"/>
  <c r="T63" i="16" s="1"/>
  <c r="S64" i="16"/>
  <c r="T64" i="16" s="1"/>
  <c r="S65" i="16"/>
  <c r="T65" i="16" s="1"/>
  <c r="S66" i="16"/>
  <c r="T66" i="16" s="1"/>
  <c r="S67" i="16"/>
  <c r="T67" i="16" s="1"/>
  <c r="S68" i="16"/>
  <c r="T68" i="16" s="1"/>
  <c r="S69" i="16"/>
  <c r="T69" i="16" s="1"/>
  <c r="S70" i="16"/>
  <c r="T70" i="16" s="1"/>
  <c r="S71" i="16"/>
  <c r="T71" i="16" s="1"/>
  <c r="S72" i="16"/>
  <c r="T72" i="16" s="1"/>
  <c r="S73" i="16"/>
  <c r="T73" i="16" s="1"/>
  <c r="S74" i="16"/>
  <c r="T74" i="16" s="1"/>
  <c r="S75" i="16"/>
  <c r="T75" i="16" s="1"/>
  <c r="S76" i="16"/>
  <c r="T76" i="16" s="1"/>
  <c r="S77" i="16"/>
  <c r="T77" i="16" s="1"/>
  <c r="S78" i="16"/>
  <c r="T78" i="16" s="1"/>
  <c r="S79" i="16"/>
  <c r="T79" i="16" s="1"/>
  <c r="S80" i="16"/>
  <c r="T80" i="16" s="1"/>
  <c r="S81" i="16"/>
  <c r="T81" i="16" s="1"/>
  <c r="S82" i="16"/>
  <c r="T82" i="16" s="1"/>
  <c r="S83" i="16"/>
  <c r="T83" i="16" s="1"/>
  <c r="S84" i="16"/>
  <c r="T84" i="16" s="1"/>
  <c r="S85" i="16"/>
  <c r="T85" i="16" s="1"/>
  <c r="S86" i="16"/>
  <c r="T86" i="16" s="1"/>
  <c r="S87" i="16"/>
  <c r="T87" i="16" s="1"/>
  <c r="S88" i="16"/>
  <c r="T88" i="16" s="1"/>
  <c r="S89" i="16"/>
  <c r="T89" i="16" s="1"/>
  <c r="S90" i="16"/>
  <c r="T90" i="16" s="1"/>
  <c r="S91" i="16"/>
  <c r="T91" i="16" s="1"/>
  <c r="S92" i="16"/>
  <c r="T92" i="16" s="1"/>
  <c r="S93" i="16"/>
  <c r="T93" i="16" s="1"/>
  <c r="S94" i="16"/>
  <c r="T94" i="16" s="1"/>
  <c r="S95" i="16"/>
  <c r="T95" i="16" s="1"/>
  <c r="S96" i="16"/>
  <c r="T96" i="16" s="1"/>
  <c r="S97" i="16"/>
  <c r="T97" i="16" s="1"/>
  <c r="S98" i="16"/>
  <c r="T98" i="16" s="1"/>
  <c r="S99" i="16"/>
  <c r="T99" i="16" s="1"/>
  <c r="S100" i="16"/>
  <c r="T100" i="16" s="1"/>
  <c r="S101" i="16"/>
  <c r="T101" i="16" s="1"/>
  <c r="S102" i="16"/>
  <c r="T102" i="16" s="1"/>
  <c r="S103" i="16"/>
  <c r="T103" i="16" s="1"/>
  <c r="S104" i="16"/>
  <c r="T104" i="16" s="1"/>
  <c r="S105" i="16"/>
  <c r="T105" i="16" s="1"/>
  <c r="S106" i="16"/>
  <c r="T106" i="16" s="1"/>
  <c r="S107" i="16"/>
  <c r="T107" i="16" s="1"/>
  <c r="S108" i="16"/>
  <c r="T108" i="16" s="1"/>
  <c r="S109" i="16"/>
  <c r="T109" i="16" s="1"/>
  <c r="S110" i="16"/>
  <c r="T110" i="16" s="1"/>
  <c r="S111" i="16"/>
  <c r="T111" i="16" s="1"/>
  <c r="S112" i="16"/>
  <c r="T112" i="16" s="1"/>
  <c r="S113" i="16"/>
  <c r="T113" i="16" s="1"/>
  <c r="S114" i="16"/>
  <c r="T114" i="16" s="1"/>
  <c r="S115" i="16"/>
  <c r="T115" i="16" s="1"/>
  <c r="S116" i="16"/>
  <c r="T116" i="16" s="1"/>
  <c r="S117" i="16"/>
  <c r="T117" i="16" s="1"/>
  <c r="S9" i="16"/>
  <c r="Q10" i="16"/>
  <c r="R10" i="16" s="1"/>
  <c r="Q11" i="16"/>
  <c r="R11" i="16" s="1"/>
  <c r="Q12" i="16"/>
  <c r="R12" i="16" s="1"/>
  <c r="Q13" i="16"/>
  <c r="R13" i="16" s="1"/>
  <c r="Q14" i="16"/>
  <c r="R14" i="16" s="1"/>
  <c r="Q15" i="16"/>
  <c r="R15" i="16" s="1"/>
  <c r="Q16" i="16"/>
  <c r="R16" i="16" s="1"/>
  <c r="Q17" i="16"/>
  <c r="R17" i="16" s="1"/>
  <c r="Q18" i="16"/>
  <c r="R18" i="16" s="1"/>
  <c r="Q19" i="16"/>
  <c r="R19" i="16" s="1"/>
  <c r="Q20" i="16"/>
  <c r="R20" i="16" s="1"/>
  <c r="Q21" i="16"/>
  <c r="R21" i="16" s="1"/>
  <c r="Q22" i="16"/>
  <c r="R22" i="16" s="1"/>
  <c r="Q23" i="16"/>
  <c r="R23" i="16" s="1"/>
  <c r="Q24" i="16"/>
  <c r="R24" i="16" s="1"/>
  <c r="Q25" i="16"/>
  <c r="R25" i="16" s="1"/>
  <c r="Q26" i="16"/>
  <c r="R26" i="16" s="1"/>
  <c r="Q27" i="16"/>
  <c r="R27" i="16" s="1"/>
  <c r="Q28" i="16"/>
  <c r="R28" i="16" s="1"/>
  <c r="Q29" i="16"/>
  <c r="R29" i="16" s="1"/>
  <c r="Q30" i="16"/>
  <c r="R30" i="16" s="1"/>
  <c r="Q31" i="16"/>
  <c r="R31" i="16" s="1"/>
  <c r="Q32" i="16"/>
  <c r="R32" i="16" s="1"/>
  <c r="Q33" i="16"/>
  <c r="R33" i="16" s="1"/>
  <c r="Q34" i="16"/>
  <c r="R34" i="16" s="1"/>
  <c r="Q35" i="16"/>
  <c r="R35" i="16" s="1"/>
  <c r="Q36" i="16"/>
  <c r="R36" i="16" s="1"/>
  <c r="Q37" i="16"/>
  <c r="R37" i="16" s="1"/>
  <c r="Q38" i="16"/>
  <c r="R38" i="16" s="1"/>
  <c r="Q39" i="16"/>
  <c r="R39" i="16" s="1"/>
  <c r="Q40" i="16"/>
  <c r="R40" i="16" s="1"/>
  <c r="Q41" i="16"/>
  <c r="R41" i="16" s="1"/>
  <c r="Q42" i="16"/>
  <c r="R42" i="16" s="1"/>
  <c r="Q43" i="16"/>
  <c r="R43" i="16" s="1"/>
  <c r="Q44" i="16"/>
  <c r="R44" i="16" s="1"/>
  <c r="Q45" i="16"/>
  <c r="R45" i="16" s="1"/>
  <c r="Q46" i="16"/>
  <c r="R46" i="16" s="1"/>
  <c r="Q47" i="16"/>
  <c r="R47" i="16" s="1"/>
  <c r="Q48" i="16"/>
  <c r="R48" i="16" s="1"/>
  <c r="Q49" i="16"/>
  <c r="R49" i="16" s="1"/>
  <c r="Q50" i="16"/>
  <c r="R50" i="16" s="1"/>
  <c r="Q51" i="16"/>
  <c r="R51" i="16" s="1"/>
  <c r="Q52" i="16"/>
  <c r="R52" i="16" s="1"/>
  <c r="Q53" i="16"/>
  <c r="R53" i="16" s="1"/>
  <c r="Q54" i="16"/>
  <c r="R54" i="16" s="1"/>
  <c r="Q55" i="16"/>
  <c r="R55" i="16" s="1"/>
  <c r="Q56" i="16"/>
  <c r="R56" i="16" s="1"/>
  <c r="Q57" i="16"/>
  <c r="R57" i="16" s="1"/>
  <c r="Q58" i="16"/>
  <c r="R58" i="16" s="1"/>
  <c r="Q59" i="16"/>
  <c r="R59" i="16" s="1"/>
  <c r="Q60" i="16"/>
  <c r="R60" i="16" s="1"/>
  <c r="Q61" i="16"/>
  <c r="R61" i="16" s="1"/>
  <c r="Q62" i="16"/>
  <c r="R62" i="16" s="1"/>
  <c r="Q63" i="16"/>
  <c r="R63" i="16" s="1"/>
  <c r="Q64" i="16"/>
  <c r="R64" i="16" s="1"/>
  <c r="Q65" i="16"/>
  <c r="R65" i="16" s="1"/>
  <c r="Q66" i="16"/>
  <c r="R66" i="16" s="1"/>
  <c r="Q67" i="16"/>
  <c r="R67" i="16" s="1"/>
  <c r="Q68" i="16"/>
  <c r="R68" i="16" s="1"/>
  <c r="Q69" i="16"/>
  <c r="R69" i="16" s="1"/>
  <c r="Q70" i="16"/>
  <c r="R70" i="16" s="1"/>
  <c r="Q71" i="16"/>
  <c r="R71" i="16" s="1"/>
  <c r="Q72" i="16"/>
  <c r="R72" i="16" s="1"/>
  <c r="Q73" i="16"/>
  <c r="R73" i="16" s="1"/>
  <c r="Q74" i="16"/>
  <c r="R74" i="16" s="1"/>
  <c r="Q75" i="16"/>
  <c r="R75" i="16" s="1"/>
  <c r="Q76" i="16"/>
  <c r="R76" i="16" s="1"/>
  <c r="Q77" i="16"/>
  <c r="R77" i="16" s="1"/>
  <c r="Q78" i="16"/>
  <c r="R78" i="16" s="1"/>
  <c r="Q79" i="16"/>
  <c r="R79" i="16" s="1"/>
  <c r="Q80" i="16"/>
  <c r="R80" i="16" s="1"/>
  <c r="Q81" i="16"/>
  <c r="R81" i="16" s="1"/>
  <c r="Q82" i="16"/>
  <c r="R82" i="16" s="1"/>
  <c r="Q83" i="16"/>
  <c r="R83" i="16" s="1"/>
  <c r="Q84" i="16"/>
  <c r="R84" i="16" s="1"/>
  <c r="Q85" i="16"/>
  <c r="R85" i="16" s="1"/>
  <c r="Q86" i="16"/>
  <c r="R86" i="16" s="1"/>
  <c r="Q87" i="16"/>
  <c r="R87" i="16" s="1"/>
  <c r="Q88" i="16"/>
  <c r="R88" i="16" s="1"/>
  <c r="Q89" i="16"/>
  <c r="R89" i="16" s="1"/>
  <c r="Q90" i="16"/>
  <c r="R90" i="16" s="1"/>
  <c r="Q91" i="16"/>
  <c r="R91" i="16" s="1"/>
  <c r="Q92" i="16"/>
  <c r="R92" i="16" s="1"/>
  <c r="Q93" i="16"/>
  <c r="R93" i="16" s="1"/>
  <c r="Q94" i="16"/>
  <c r="R94" i="16" s="1"/>
  <c r="Q95" i="16"/>
  <c r="R95" i="16" s="1"/>
  <c r="Q96" i="16"/>
  <c r="R96" i="16" s="1"/>
  <c r="Q97" i="16"/>
  <c r="R97" i="16" s="1"/>
  <c r="Q98" i="16"/>
  <c r="R98" i="16" s="1"/>
  <c r="Q99" i="16"/>
  <c r="R99" i="16" s="1"/>
  <c r="Q100" i="16"/>
  <c r="R100" i="16" s="1"/>
  <c r="Q101" i="16"/>
  <c r="R101" i="16" s="1"/>
  <c r="Q102" i="16"/>
  <c r="R102" i="16" s="1"/>
  <c r="Q103" i="16"/>
  <c r="R103" i="16" s="1"/>
  <c r="Q104" i="16"/>
  <c r="R104" i="16" s="1"/>
  <c r="Q105" i="16"/>
  <c r="R105" i="16" s="1"/>
  <c r="Q106" i="16"/>
  <c r="R106" i="16" s="1"/>
  <c r="Q107" i="16"/>
  <c r="R107" i="16" s="1"/>
  <c r="Q108" i="16"/>
  <c r="R108" i="16" s="1"/>
  <c r="Q109" i="16"/>
  <c r="R109" i="16" s="1"/>
  <c r="Q110" i="16"/>
  <c r="R110" i="16" s="1"/>
  <c r="Q111" i="16"/>
  <c r="R111" i="16" s="1"/>
  <c r="Q112" i="16"/>
  <c r="R112" i="16" s="1"/>
  <c r="Q113" i="16"/>
  <c r="R113" i="16" s="1"/>
  <c r="Q114" i="16"/>
  <c r="R114" i="16" s="1"/>
  <c r="Q115" i="16"/>
  <c r="R115" i="16" s="1"/>
  <c r="Q116" i="16"/>
  <c r="R116" i="16" s="1"/>
  <c r="Q117" i="16"/>
  <c r="R117" i="16" s="1"/>
  <c r="Q118" i="16"/>
  <c r="R118" i="16" s="1"/>
  <c r="Q9" i="16"/>
  <c r="O10" i="16"/>
  <c r="P10" i="16" s="1"/>
  <c r="O11" i="16"/>
  <c r="P11" i="16" s="1"/>
  <c r="O12" i="16"/>
  <c r="P12" i="16" s="1"/>
  <c r="O13" i="16"/>
  <c r="P13" i="16" s="1"/>
  <c r="O14" i="16"/>
  <c r="P14" i="16" s="1"/>
  <c r="O15" i="16"/>
  <c r="P15" i="16" s="1"/>
  <c r="O16" i="16"/>
  <c r="O17" i="16"/>
  <c r="P17" i="16" s="1"/>
  <c r="O18" i="16"/>
  <c r="P18" i="16" s="1"/>
  <c r="O19" i="16"/>
  <c r="P19" i="16" s="1"/>
  <c r="O20" i="16"/>
  <c r="P20" i="16" s="1"/>
  <c r="O21" i="16"/>
  <c r="P21" i="16" s="1"/>
  <c r="O22" i="16"/>
  <c r="P22" i="16" s="1"/>
  <c r="O23" i="16"/>
  <c r="P23" i="16" s="1"/>
  <c r="O24" i="16"/>
  <c r="P24" i="16" s="1"/>
  <c r="O25" i="16"/>
  <c r="P25" i="16" s="1"/>
  <c r="O26" i="16"/>
  <c r="P26" i="16" s="1"/>
  <c r="O27" i="16"/>
  <c r="P27" i="16" s="1"/>
  <c r="O28" i="16"/>
  <c r="P28" i="16" s="1"/>
  <c r="O29" i="16"/>
  <c r="P29" i="16" s="1"/>
  <c r="O30" i="16"/>
  <c r="P30" i="16" s="1"/>
  <c r="O31" i="16"/>
  <c r="P31" i="16" s="1"/>
  <c r="O32" i="16"/>
  <c r="P32" i="16" s="1"/>
  <c r="O33" i="16"/>
  <c r="P33" i="16" s="1"/>
  <c r="O34" i="16"/>
  <c r="P34" i="16" s="1"/>
  <c r="O35" i="16"/>
  <c r="P35" i="16" s="1"/>
  <c r="O36" i="16"/>
  <c r="P36" i="16" s="1"/>
  <c r="O37" i="16"/>
  <c r="P37" i="16" s="1"/>
  <c r="O38" i="16"/>
  <c r="P38" i="16" s="1"/>
  <c r="O39" i="16"/>
  <c r="P39" i="16" s="1"/>
  <c r="O40" i="16"/>
  <c r="O41" i="16"/>
  <c r="P41" i="16" s="1"/>
  <c r="O42" i="16"/>
  <c r="P42" i="16" s="1"/>
  <c r="O43" i="16"/>
  <c r="P43" i="16" s="1"/>
  <c r="O44" i="16"/>
  <c r="P44" i="16" s="1"/>
  <c r="O45" i="16"/>
  <c r="P45" i="16" s="1"/>
  <c r="O46" i="16"/>
  <c r="P46" i="16" s="1"/>
  <c r="O47" i="16"/>
  <c r="P47" i="16" s="1"/>
  <c r="O48" i="16"/>
  <c r="P48" i="16" s="1"/>
  <c r="O49" i="16"/>
  <c r="P49" i="16" s="1"/>
  <c r="O50" i="16"/>
  <c r="P50" i="16" s="1"/>
  <c r="O51" i="16"/>
  <c r="O52" i="16"/>
  <c r="P52" i="16" s="1"/>
  <c r="O53" i="16"/>
  <c r="P53" i="16" s="1"/>
  <c r="O54" i="16"/>
  <c r="P54" i="16" s="1"/>
  <c r="O55" i="16"/>
  <c r="P55" i="16" s="1"/>
  <c r="O56" i="16"/>
  <c r="P56" i="16" s="1"/>
  <c r="O57" i="16"/>
  <c r="P57" i="16" s="1"/>
  <c r="O58" i="16"/>
  <c r="P58" i="16" s="1"/>
  <c r="O59" i="16"/>
  <c r="P59" i="16" s="1"/>
  <c r="O60" i="16"/>
  <c r="P60" i="16" s="1"/>
  <c r="O61" i="16"/>
  <c r="P61" i="16" s="1"/>
  <c r="O62" i="16"/>
  <c r="P62" i="16" s="1"/>
  <c r="O63" i="16"/>
  <c r="P63" i="16" s="1"/>
  <c r="O64" i="16"/>
  <c r="P64" i="16" s="1"/>
  <c r="O65" i="16"/>
  <c r="P65" i="16" s="1"/>
  <c r="O66" i="16"/>
  <c r="P66" i="16" s="1"/>
  <c r="O67" i="16"/>
  <c r="P67" i="16" s="1"/>
  <c r="O68" i="16"/>
  <c r="P68" i="16" s="1"/>
  <c r="O69" i="16"/>
  <c r="P69" i="16" s="1"/>
  <c r="O70" i="16"/>
  <c r="P70" i="16" s="1"/>
  <c r="O71" i="16"/>
  <c r="P71" i="16" s="1"/>
  <c r="O72" i="16"/>
  <c r="O73" i="16"/>
  <c r="P73" i="16" s="1"/>
  <c r="O74" i="16"/>
  <c r="P74" i="16" s="1"/>
  <c r="O75" i="16"/>
  <c r="P75" i="16" s="1"/>
  <c r="O76" i="16"/>
  <c r="P76" i="16" s="1"/>
  <c r="O77" i="16"/>
  <c r="P77" i="16" s="1"/>
  <c r="O78" i="16"/>
  <c r="P78" i="16" s="1"/>
  <c r="O79" i="16"/>
  <c r="P79" i="16" s="1"/>
  <c r="O80" i="16"/>
  <c r="P80" i="16" s="1"/>
  <c r="O81" i="16"/>
  <c r="P81" i="16" s="1"/>
  <c r="O82" i="16"/>
  <c r="P82" i="16" s="1"/>
  <c r="O83" i="16"/>
  <c r="P83" i="16" s="1"/>
  <c r="O84" i="16"/>
  <c r="P84" i="16" s="1"/>
  <c r="O85" i="16"/>
  <c r="P85" i="16" s="1"/>
  <c r="O86" i="16"/>
  <c r="P86" i="16" s="1"/>
  <c r="O87" i="16"/>
  <c r="P87" i="16" s="1"/>
  <c r="O88" i="16"/>
  <c r="P88" i="16" s="1"/>
  <c r="O89" i="16"/>
  <c r="P89" i="16" s="1"/>
  <c r="O90" i="16"/>
  <c r="P90" i="16" s="1"/>
  <c r="O91" i="16"/>
  <c r="P91" i="16" s="1"/>
  <c r="O92" i="16"/>
  <c r="P92" i="16" s="1"/>
  <c r="O93" i="16"/>
  <c r="P93" i="16" s="1"/>
  <c r="O94" i="16"/>
  <c r="P94" i="16" s="1"/>
  <c r="O95" i="16"/>
  <c r="P95" i="16" s="1"/>
  <c r="O96" i="16"/>
  <c r="P96" i="16" s="1"/>
  <c r="O97" i="16"/>
  <c r="P97" i="16" s="1"/>
  <c r="O98" i="16"/>
  <c r="P98" i="16" s="1"/>
  <c r="O99" i="16"/>
  <c r="P99" i="16" s="1"/>
  <c r="O100" i="16"/>
  <c r="P100" i="16" s="1"/>
  <c r="O101" i="16"/>
  <c r="P101" i="16" s="1"/>
  <c r="O102" i="16"/>
  <c r="P102" i="16" s="1"/>
  <c r="O103" i="16"/>
  <c r="P103" i="16" s="1"/>
  <c r="O104" i="16"/>
  <c r="P104" i="16" s="1"/>
  <c r="O105" i="16"/>
  <c r="P105" i="16" s="1"/>
  <c r="O106" i="16"/>
  <c r="P106" i="16" s="1"/>
  <c r="O107" i="16"/>
  <c r="P107" i="16" s="1"/>
  <c r="O108" i="16"/>
  <c r="P108" i="16" s="1"/>
  <c r="O109" i="16"/>
  <c r="P109" i="16" s="1"/>
  <c r="O110" i="16"/>
  <c r="P110" i="16" s="1"/>
  <c r="O111" i="16"/>
  <c r="P111" i="16" s="1"/>
  <c r="O112" i="16"/>
  <c r="P112" i="16" s="1"/>
  <c r="O113" i="16"/>
  <c r="P113" i="16" s="1"/>
  <c r="O114" i="16"/>
  <c r="P114" i="16" s="1"/>
  <c r="O115" i="16"/>
  <c r="P115" i="16" s="1"/>
  <c r="O116" i="16"/>
  <c r="P116" i="16" s="1"/>
  <c r="O117" i="16"/>
  <c r="P117" i="16" s="1"/>
  <c r="O118" i="16"/>
  <c r="P118" i="16" s="1"/>
  <c r="O9" i="16"/>
  <c r="M9" i="16"/>
  <c r="K118" i="16"/>
  <c r="L118" i="16" s="1"/>
  <c r="K10" i="16"/>
  <c r="L10" i="16" s="1"/>
  <c r="K11" i="16"/>
  <c r="L11" i="16" s="1"/>
  <c r="K12" i="16"/>
  <c r="L12" i="16" s="1"/>
  <c r="K13" i="16"/>
  <c r="L13" i="16" s="1"/>
  <c r="K14" i="16"/>
  <c r="L14" i="16" s="1"/>
  <c r="K15" i="16"/>
  <c r="L15" i="16" s="1"/>
  <c r="K16" i="16"/>
  <c r="L16" i="16" s="1"/>
  <c r="K17" i="16"/>
  <c r="L17" i="16" s="1"/>
  <c r="K18" i="16"/>
  <c r="L18" i="16" s="1"/>
  <c r="K19" i="16"/>
  <c r="L19" i="16" s="1"/>
  <c r="K20" i="16"/>
  <c r="L20" i="16" s="1"/>
  <c r="K21" i="16"/>
  <c r="L21" i="16" s="1"/>
  <c r="K22" i="16"/>
  <c r="L22" i="16" s="1"/>
  <c r="K23" i="16"/>
  <c r="L23" i="16" s="1"/>
  <c r="K24" i="16"/>
  <c r="L24" i="16" s="1"/>
  <c r="K25" i="16"/>
  <c r="L25" i="16" s="1"/>
  <c r="K26" i="16"/>
  <c r="L26" i="16" s="1"/>
  <c r="K27" i="16"/>
  <c r="L27" i="16" s="1"/>
  <c r="K28" i="16"/>
  <c r="L28" i="16" s="1"/>
  <c r="K29" i="16"/>
  <c r="L29" i="16" s="1"/>
  <c r="K30" i="16"/>
  <c r="L30" i="16" s="1"/>
  <c r="K31" i="16"/>
  <c r="L31" i="16" s="1"/>
  <c r="K32" i="16"/>
  <c r="K33" i="16"/>
  <c r="L33" i="16" s="1"/>
  <c r="K34" i="16"/>
  <c r="L34" i="16" s="1"/>
  <c r="K35" i="16"/>
  <c r="L35" i="16" s="1"/>
  <c r="K36" i="16"/>
  <c r="L36" i="16" s="1"/>
  <c r="K37" i="16"/>
  <c r="L37" i="16" s="1"/>
  <c r="K38" i="16"/>
  <c r="L38" i="16" s="1"/>
  <c r="K39" i="16"/>
  <c r="L39" i="16" s="1"/>
  <c r="K40" i="16"/>
  <c r="L40" i="16" s="1"/>
  <c r="K41" i="16"/>
  <c r="L41" i="16" s="1"/>
  <c r="K42" i="16"/>
  <c r="L42" i="16" s="1"/>
  <c r="K43" i="16"/>
  <c r="L43" i="16" s="1"/>
  <c r="K44" i="16"/>
  <c r="L44" i="16" s="1"/>
  <c r="K45" i="16"/>
  <c r="L45" i="16" s="1"/>
  <c r="K46" i="16"/>
  <c r="L46" i="16" s="1"/>
  <c r="K47" i="16"/>
  <c r="L47" i="16" s="1"/>
  <c r="K48" i="16"/>
  <c r="L48" i="16" s="1"/>
  <c r="K49" i="16"/>
  <c r="L49" i="16" s="1"/>
  <c r="K50" i="16"/>
  <c r="L50" i="16" s="1"/>
  <c r="K51" i="16"/>
  <c r="L51" i="16" s="1"/>
  <c r="K52" i="16"/>
  <c r="L52" i="16" s="1"/>
  <c r="K53" i="16"/>
  <c r="L53" i="16" s="1"/>
  <c r="K54" i="16"/>
  <c r="L54" i="16" s="1"/>
  <c r="K55" i="16"/>
  <c r="L55" i="16" s="1"/>
  <c r="K56" i="16"/>
  <c r="K57" i="16"/>
  <c r="L57" i="16" s="1"/>
  <c r="K58" i="16"/>
  <c r="L58" i="16" s="1"/>
  <c r="K59" i="16"/>
  <c r="L59" i="16" s="1"/>
  <c r="K60" i="16"/>
  <c r="L60" i="16" s="1"/>
  <c r="K61" i="16"/>
  <c r="K62" i="16"/>
  <c r="L62" i="16" s="1"/>
  <c r="K63" i="16"/>
  <c r="L63" i="16" s="1"/>
  <c r="K64" i="16"/>
  <c r="L64" i="16" s="1"/>
  <c r="K65" i="16"/>
  <c r="L65" i="16" s="1"/>
  <c r="K66" i="16"/>
  <c r="L66" i="16" s="1"/>
  <c r="K67" i="16"/>
  <c r="L67" i="16" s="1"/>
  <c r="K68" i="16"/>
  <c r="L68" i="16" s="1"/>
  <c r="K69" i="16"/>
  <c r="L69" i="16" s="1"/>
  <c r="K70" i="16"/>
  <c r="L70" i="16" s="1"/>
  <c r="K71" i="16"/>
  <c r="L71" i="16" s="1"/>
  <c r="K72" i="16"/>
  <c r="L72" i="16" s="1"/>
  <c r="K73" i="16"/>
  <c r="L73" i="16" s="1"/>
  <c r="K74" i="16"/>
  <c r="L74" i="16" s="1"/>
  <c r="K75" i="16"/>
  <c r="L75" i="16" s="1"/>
  <c r="K76" i="16"/>
  <c r="L76" i="16" s="1"/>
  <c r="K77" i="16"/>
  <c r="L77" i="16" s="1"/>
  <c r="K78" i="16"/>
  <c r="L78" i="16" s="1"/>
  <c r="K79" i="16"/>
  <c r="L79" i="16" s="1"/>
  <c r="K80" i="16"/>
  <c r="K81" i="16"/>
  <c r="L81" i="16" s="1"/>
  <c r="K82" i="16"/>
  <c r="L82" i="16" s="1"/>
  <c r="K83" i="16"/>
  <c r="L83" i="16" s="1"/>
  <c r="K84" i="16"/>
  <c r="L84" i="16" s="1"/>
  <c r="K85" i="16"/>
  <c r="L85" i="16" s="1"/>
  <c r="K86" i="16"/>
  <c r="L86" i="16" s="1"/>
  <c r="K87" i="16"/>
  <c r="L87" i="16" s="1"/>
  <c r="K88" i="16"/>
  <c r="L88" i="16" s="1"/>
  <c r="K89" i="16"/>
  <c r="L89" i="16" s="1"/>
  <c r="K90" i="16"/>
  <c r="L90" i="16" s="1"/>
  <c r="K91" i="16"/>
  <c r="L91" i="16" s="1"/>
  <c r="K92" i="16"/>
  <c r="L92" i="16" s="1"/>
  <c r="K93" i="16"/>
  <c r="L93" i="16" s="1"/>
  <c r="K94" i="16"/>
  <c r="L94" i="16" s="1"/>
  <c r="K95" i="16"/>
  <c r="L95" i="16" s="1"/>
  <c r="K96" i="16"/>
  <c r="L96" i="16" s="1"/>
  <c r="K97" i="16"/>
  <c r="L97" i="16" s="1"/>
  <c r="K98" i="16"/>
  <c r="L98" i="16" s="1"/>
  <c r="K99" i="16"/>
  <c r="L99" i="16" s="1"/>
  <c r="K100" i="16"/>
  <c r="L100" i="16" s="1"/>
  <c r="K101" i="16"/>
  <c r="L101" i="16" s="1"/>
  <c r="K102" i="16"/>
  <c r="L102" i="16" s="1"/>
  <c r="K103" i="16"/>
  <c r="L103" i="16" s="1"/>
  <c r="K104" i="16"/>
  <c r="K105" i="16"/>
  <c r="L105" i="16" s="1"/>
  <c r="K106" i="16"/>
  <c r="L106" i="16" s="1"/>
  <c r="K107" i="16"/>
  <c r="L107" i="16" s="1"/>
  <c r="K108" i="16"/>
  <c r="L108" i="16" s="1"/>
  <c r="K109" i="16"/>
  <c r="L109" i="16" s="1"/>
  <c r="K110" i="16"/>
  <c r="L110" i="16" s="1"/>
  <c r="K111" i="16"/>
  <c r="L111" i="16" s="1"/>
  <c r="K112" i="16"/>
  <c r="L112" i="16" s="1"/>
  <c r="K113" i="16"/>
  <c r="L113" i="16" s="1"/>
  <c r="K114" i="16"/>
  <c r="L114" i="16" s="1"/>
  <c r="K115" i="16"/>
  <c r="L115" i="16" s="1"/>
  <c r="K116" i="16"/>
  <c r="L116" i="16" s="1"/>
  <c r="K117" i="16"/>
  <c r="L117" i="16" s="1"/>
  <c r="K9" i="16"/>
  <c r="I10" i="16"/>
  <c r="J10" i="16" s="1"/>
  <c r="I11" i="16"/>
  <c r="J11" i="16" s="1"/>
  <c r="I12" i="16"/>
  <c r="J12" i="16" s="1"/>
  <c r="I13" i="16"/>
  <c r="J13" i="16" s="1"/>
  <c r="I14" i="16"/>
  <c r="J14" i="16" s="1"/>
  <c r="I15" i="16"/>
  <c r="J15" i="16" s="1"/>
  <c r="I16" i="16"/>
  <c r="J16" i="16" s="1"/>
  <c r="I17" i="16"/>
  <c r="J17" i="16" s="1"/>
  <c r="I18" i="16"/>
  <c r="J18" i="16" s="1"/>
  <c r="I19" i="16"/>
  <c r="I20" i="16"/>
  <c r="J20" i="16" s="1"/>
  <c r="I21" i="16"/>
  <c r="J21" i="16" s="1"/>
  <c r="I22" i="16"/>
  <c r="J22" i="16" s="1"/>
  <c r="I23" i="16"/>
  <c r="J23" i="16" s="1"/>
  <c r="I24" i="16"/>
  <c r="J24" i="16" s="1"/>
  <c r="I25" i="16"/>
  <c r="J25" i="16" s="1"/>
  <c r="I26" i="16"/>
  <c r="J26" i="16" s="1"/>
  <c r="I27" i="16"/>
  <c r="J27" i="16" s="1"/>
  <c r="I28" i="16"/>
  <c r="J28" i="16" s="1"/>
  <c r="I29" i="16"/>
  <c r="J29" i="16" s="1"/>
  <c r="I30" i="16"/>
  <c r="J30" i="16" s="1"/>
  <c r="I31" i="16"/>
  <c r="J31" i="16" s="1"/>
  <c r="I32" i="16"/>
  <c r="J32" i="16" s="1"/>
  <c r="I33" i="16"/>
  <c r="J33" i="16" s="1"/>
  <c r="I34" i="16"/>
  <c r="J34" i="16" s="1"/>
  <c r="I35" i="16"/>
  <c r="J35" i="16" s="1"/>
  <c r="I36" i="16"/>
  <c r="J36" i="16" s="1"/>
  <c r="I37" i="16"/>
  <c r="J37" i="16" s="1"/>
  <c r="I38" i="16"/>
  <c r="J38" i="16" s="1"/>
  <c r="I39" i="16"/>
  <c r="J39" i="16" s="1"/>
  <c r="I40" i="16"/>
  <c r="J40" i="16" s="1"/>
  <c r="I41" i="16"/>
  <c r="J41" i="16" s="1"/>
  <c r="I42" i="16"/>
  <c r="J42" i="16" s="1"/>
  <c r="I43" i="16"/>
  <c r="I44" i="16"/>
  <c r="J44" i="16" s="1"/>
  <c r="I45" i="16"/>
  <c r="J45" i="16" s="1"/>
  <c r="I46" i="16"/>
  <c r="J46" i="16" s="1"/>
  <c r="I47" i="16"/>
  <c r="J47" i="16" s="1"/>
  <c r="I48" i="16"/>
  <c r="J48" i="16" s="1"/>
  <c r="I49" i="16"/>
  <c r="J49" i="16" s="1"/>
  <c r="I50" i="16"/>
  <c r="J50" i="16" s="1"/>
  <c r="I51" i="16"/>
  <c r="J51" i="16" s="1"/>
  <c r="I52" i="16"/>
  <c r="J52" i="16" s="1"/>
  <c r="I53" i="16"/>
  <c r="J53" i="16" s="1"/>
  <c r="I54" i="16"/>
  <c r="J54" i="16" s="1"/>
  <c r="I55" i="16"/>
  <c r="J55" i="16" s="1"/>
  <c r="I56" i="16"/>
  <c r="J56" i="16" s="1"/>
  <c r="I57" i="16"/>
  <c r="J57" i="16" s="1"/>
  <c r="I58" i="16"/>
  <c r="J58" i="16" s="1"/>
  <c r="I59" i="16"/>
  <c r="J59" i="16" s="1"/>
  <c r="I60" i="16"/>
  <c r="J60" i="16" s="1"/>
  <c r="I61" i="16"/>
  <c r="J61" i="16" s="1"/>
  <c r="I62" i="16"/>
  <c r="J62" i="16" s="1"/>
  <c r="I63" i="16"/>
  <c r="J63" i="16" s="1"/>
  <c r="I64" i="16"/>
  <c r="J64" i="16" s="1"/>
  <c r="I65" i="16"/>
  <c r="J65" i="16" s="1"/>
  <c r="I66" i="16"/>
  <c r="J66" i="16" s="1"/>
  <c r="I67" i="16"/>
  <c r="J67" i="16" s="1"/>
  <c r="I68" i="16"/>
  <c r="J68" i="16" s="1"/>
  <c r="I69" i="16"/>
  <c r="J69" i="16" s="1"/>
  <c r="I70" i="16"/>
  <c r="J70" i="16" s="1"/>
  <c r="I71" i="16"/>
  <c r="J71" i="16" s="1"/>
  <c r="I72" i="16"/>
  <c r="J72" i="16" s="1"/>
  <c r="I73" i="16"/>
  <c r="J73" i="16" s="1"/>
  <c r="I74" i="16"/>
  <c r="J74" i="16" s="1"/>
  <c r="I75" i="16"/>
  <c r="J75" i="16" s="1"/>
  <c r="I76" i="16"/>
  <c r="J76" i="16" s="1"/>
  <c r="I77" i="16"/>
  <c r="J77" i="16" s="1"/>
  <c r="I78" i="16"/>
  <c r="J78" i="16" s="1"/>
  <c r="I79" i="16"/>
  <c r="J79" i="16" s="1"/>
  <c r="I80" i="16"/>
  <c r="J80" i="16" s="1"/>
  <c r="I81" i="16"/>
  <c r="J81" i="16" s="1"/>
  <c r="I82" i="16"/>
  <c r="J82" i="16" s="1"/>
  <c r="I83" i="16"/>
  <c r="J83" i="16" s="1"/>
  <c r="I84" i="16"/>
  <c r="J84" i="16" s="1"/>
  <c r="I85" i="16"/>
  <c r="J85" i="16" s="1"/>
  <c r="I86" i="16"/>
  <c r="J86" i="16" s="1"/>
  <c r="I87" i="16"/>
  <c r="J87" i="16" s="1"/>
  <c r="I88" i="16"/>
  <c r="J88" i="16" s="1"/>
  <c r="I89" i="16"/>
  <c r="J89" i="16" s="1"/>
  <c r="I90" i="16"/>
  <c r="J90" i="16" s="1"/>
  <c r="I91" i="16"/>
  <c r="J91" i="16" s="1"/>
  <c r="I92" i="16"/>
  <c r="J92" i="16" s="1"/>
  <c r="I93" i="16"/>
  <c r="J93" i="16" s="1"/>
  <c r="I94" i="16"/>
  <c r="J94" i="16" s="1"/>
  <c r="I95" i="16"/>
  <c r="J95" i="16" s="1"/>
  <c r="I96" i="16"/>
  <c r="J96" i="16" s="1"/>
  <c r="I97" i="16"/>
  <c r="J97" i="16" s="1"/>
  <c r="I98" i="16"/>
  <c r="J98" i="16" s="1"/>
  <c r="I99" i="16"/>
  <c r="J99" i="16" s="1"/>
  <c r="I100" i="16"/>
  <c r="J100" i="16" s="1"/>
  <c r="I101" i="16"/>
  <c r="J101" i="16" s="1"/>
  <c r="I102" i="16"/>
  <c r="J102" i="16" s="1"/>
  <c r="I103" i="16"/>
  <c r="J103" i="16" s="1"/>
  <c r="I104" i="16"/>
  <c r="J104" i="16" s="1"/>
  <c r="I105" i="16"/>
  <c r="J105" i="16" s="1"/>
  <c r="I106" i="16"/>
  <c r="J106" i="16" s="1"/>
  <c r="I107" i="16"/>
  <c r="J107" i="16" s="1"/>
  <c r="I108" i="16"/>
  <c r="J108" i="16" s="1"/>
  <c r="I109" i="16"/>
  <c r="J109" i="16" s="1"/>
  <c r="I110" i="16"/>
  <c r="J110" i="16" s="1"/>
  <c r="J111" i="16"/>
  <c r="I112" i="16"/>
  <c r="J112" i="16" s="1"/>
  <c r="I113" i="16"/>
  <c r="J113" i="16" s="1"/>
  <c r="I114" i="16"/>
  <c r="J114" i="16" s="1"/>
  <c r="I115" i="16"/>
  <c r="J115" i="16" s="1"/>
  <c r="I116" i="16"/>
  <c r="J116" i="16" s="1"/>
  <c r="I117" i="16"/>
  <c r="J117" i="16" s="1"/>
  <c r="I118" i="16"/>
  <c r="J118" i="16" s="1"/>
  <c r="I9" i="16"/>
  <c r="P16" i="16"/>
  <c r="J19" i="16"/>
  <c r="L32" i="16"/>
  <c r="P40" i="16"/>
  <c r="J43" i="16"/>
  <c r="P51" i="16"/>
  <c r="L56" i="16"/>
  <c r="L61" i="16"/>
  <c r="P72" i="16"/>
  <c r="L80" i="16"/>
  <c r="L104" i="16"/>
  <c r="G10" i="16"/>
  <c r="H10" i="16" s="1"/>
  <c r="G11" i="16"/>
  <c r="H11" i="16" s="1"/>
  <c r="G12" i="16"/>
  <c r="H12" i="16" s="1"/>
  <c r="G13" i="16"/>
  <c r="H13" i="16" s="1"/>
  <c r="G14" i="16"/>
  <c r="H14" i="16" s="1"/>
  <c r="G15" i="16"/>
  <c r="H15" i="16" s="1"/>
  <c r="G16" i="16"/>
  <c r="H16" i="16" s="1"/>
  <c r="G17" i="16"/>
  <c r="H17" i="16" s="1"/>
  <c r="G18" i="16"/>
  <c r="H18" i="16" s="1"/>
  <c r="G19" i="16"/>
  <c r="H19" i="16" s="1"/>
  <c r="G20" i="16"/>
  <c r="H20" i="16" s="1"/>
  <c r="G21" i="16"/>
  <c r="H21" i="16" s="1"/>
  <c r="G22" i="16"/>
  <c r="H22" i="16" s="1"/>
  <c r="G23" i="16"/>
  <c r="H23" i="16" s="1"/>
  <c r="G24" i="16"/>
  <c r="H24" i="16" s="1"/>
  <c r="G25" i="16"/>
  <c r="H25" i="16" s="1"/>
  <c r="G26" i="16"/>
  <c r="H26" i="16" s="1"/>
  <c r="G27" i="16"/>
  <c r="H27" i="16" s="1"/>
  <c r="G28" i="16"/>
  <c r="H28" i="16" s="1"/>
  <c r="G29" i="16"/>
  <c r="H29" i="16" s="1"/>
  <c r="G30" i="16"/>
  <c r="H30" i="16" s="1"/>
  <c r="G31" i="16"/>
  <c r="H31" i="16" s="1"/>
  <c r="G32" i="16"/>
  <c r="H32" i="16" s="1"/>
  <c r="G33" i="16"/>
  <c r="H33" i="16" s="1"/>
  <c r="G34" i="16"/>
  <c r="H34" i="16" s="1"/>
  <c r="G35" i="16"/>
  <c r="H35" i="16" s="1"/>
  <c r="G36" i="16"/>
  <c r="H36" i="16" s="1"/>
  <c r="G37" i="16"/>
  <c r="H37" i="16" s="1"/>
  <c r="G38" i="16"/>
  <c r="H38" i="16" s="1"/>
  <c r="G39" i="16"/>
  <c r="H39" i="16" s="1"/>
  <c r="G40" i="16"/>
  <c r="H40" i="16" s="1"/>
  <c r="G41" i="16"/>
  <c r="H41" i="16" s="1"/>
  <c r="G42" i="16"/>
  <c r="H42" i="16" s="1"/>
  <c r="G43" i="16"/>
  <c r="H43" i="16" s="1"/>
  <c r="G44" i="16"/>
  <c r="H44" i="16" s="1"/>
  <c r="G45" i="16"/>
  <c r="H45" i="16" s="1"/>
  <c r="G46" i="16"/>
  <c r="H46" i="16" s="1"/>
  <c r="G47" i="16"/>
  <c r="H47" i="16" s="1"/>
  <c r="G48" i="16"/>
  <c r="H48" i="16" s="1"/>
  <c r="G49" i="16"/>
  <c r="H49" i="16" s="1"/>
  <c r="G50" i="16"/>
  <c r="H50" i="16" s="1"/>
  <c r="G51" i="16"/>
  <c r="H51" i="16" s="1"/>
  <c r="G52" i="16"/>
  <c r="H52" i="16" s="1"/>
  <c r="G53" i="16"/>
  <c r="H53" i="16" s="1"/>
  <c r="G54" i="16"/>
  <c r="H54" i="16" s="1"/>
  <c r="G55" i="16"/>
  <c r="H55" i="16" s="1"/>
  <c r="G56" i="16"/>
  <c r="H56" i="16" s="1"/>
  <c r="G57" i="16"/>
  <c r="H57" i="16" s="1"/>
  <c r="G58" i="16"/>
  <c r="H58" i="16" s="1"/>
  <c r="G59" i="16"/>
  <c r="H59" i="16" s="1"/>
  <c r="G60" i="16"/>
  <c r="H60" i="16" s="1"/>
  <c r="G61" i="16"/>
  <c r="H61" i="16" s="1"/>
  <c r="G62" i="16"/>
  <c r="H62" i="16" s="1"/>
  <c r="G63" i="16"/>
  <c r="H63" i="16" s="1"/>
  <c r="G64" i="16"/>
  <c r="H64" i="16" s="1"/>
  <c r="G65" i="16"/>
  <c r="H65" i="16" s="1"/>
  <c r="G66" i="16"/>
  <c r="H66" i="16" s="1"/>
  <c r="G67" i="16"/>
  <c r="H67" i="16" s="1"/>
  <c r="G68" i="16"/>
  <c r="H68" i="16" s="1"/>
  <c r="G69" i="16"/>
  <c r="H69" i="16" s="1"/>
  <c r="G70" i="16"/>
  <c r="H70" i="16" s="1"/>
  <c r="G71" i="16"/>
  <c r="H71" i="16" s="1"/>
  <c r="G72" i="16"/>
  <c r="H72" i="16" s="1"/>
  <c r="G73" i="16"/>
  <c r="H73" i="16" s="1"/>
  <c r="G74" i="16"/>
  <c r="H74" i="16" s="1"/>
  <c r="G75" i="16"/>
  <c r="H75" i="16" s="1"/>
  <c r="G76" i="16"/>
  <c r="H76" i="16" s="1"/>
  <c r="G77" i="16"/>
  <c r="H77" i="16" s="1"/>
  <c r="G78" i="16"/>
  <c r="H78" i="16" s="1"/>
  <c r="G79" i="16"/>
  <c r="H79" i="16" s="1"/>
  <c r="G80" i="16"/>
  <c r="H80" i="16" s="1"/>
  <c r="G81" i="16"/>
  <c r="H81" i="16" s="1"/>
  <c r="G82" i="16"/>
  <c r="H82" i="16" s="1"/>
  <c r="G83" i="16"/>
  <c r="H83" i="16" s="1"/>
  <c r="G84" i="16"/>
  <c r="H84" i="16" s="1"/>
  <c r="G85" i="16"/>
  <c r="H85" i="16" s="1"/>
  <c r="G86" i="16"/>
  <c r="H86" i="16" s="1"/>
  <c r="G87" i="16"/>
  <c r="H87" i="16" s="1"/>
  <c r="G88" i="16"/>
  <c r="H88" i="16" s="1"/>
  <c r="G89" i="16"/>
  <c r="H89" i="16" s="1"/>
  <c r="G90" i="16"/>
  <c r="H90" i="16" s="1"/>
  <c r="G91" i="16"/>
  <c r="H91" i="16" s="1"/>
  <c r="G92" i="16"/>
  <c r="H92" i="16" s="1"/>
  <c r="G93" i="16"/>
  <c r="H93" i="16" s="1"/>
  <c r="G94" i="16"/>
  <c r="H94" i="16" s="1"/>
  <c r="G95" i="16"/>
  <c r="H95" i="16" s="1"/>
  <c r="G96" i="16"/>
  <c r="H96" i="16" s="1"/>
  <c r="G97" i="16"/>
  <c r="H97" i="16" s="1"/>
  <c r="G98" i="16"/>
  <c r="H98" i="16" s="1"/>
  <c r="G99" i="16"/>
  <c r="H99" i="16" s="1"/>
  <c r="G100" i="16"/>
  <c r="H100" i="16" s="1"/>
  <c r="G101" i="16"/>
  <c r="H101" i="16" s="1"/>
  <c r="G102" i="16"/>
  <c r="H102" i="16" s="1"/>
  <c r="G103" i="16"/>
  <c r="H103" i="16" s="1"/>
  <c r="G104" i="16"/>
  <c r="H104" i="16" s="1"/>
  <c r="G105" i="16"/>
  <c r="H105" i="16" s="1"/>
  <c r="G106" i="16"/>
  <c r="H106" i="16" s="1"/>
  <c r="G107" i="16"/>
  <c r="H107" i="16" s="1"/>
  <c r="G108" i="16"/>
  <c r="H108" i="16" s="1"/>
  <c r="G109" i="16"/>
  <c r="H109" i="16" s="1"/>
  <c r="G110" i="16"/>
  <c r="H110" i="16" s="1"/>
  <c r="G111" i="16"/>
  <c r="H111" i="16" s="1"/>
  <c r="G112" i="16"/>
  <c r="H112" i="16" s="1"/>
  <c r="G113" i="16"/>
  <c r="H113" i="16" s="1"/>
  <c r="G114" i="16"/>
  <c r="H114" i="16" s="1"/>
  <c r="G115" i="16"/>
  <c r="H115" i="16" s="1"/>
  <c r="G116" i="16"/>
  <c r="H116" i="16" s="1"/>
  <c r="G117" i="16"/>
  <c r="H117" i="16" s="1"/>
  <c r="G118" i="16"/>
  <c r="H118" i="16" s="1"/>
  <c r="G9" i="16"/>
  <c r="E10" i="16"/>
  <c r="F10" i="16" s="1"/>
  <c r="E11" i="16"/>
  <c r="F11" i="16" s="1"/>
  <c r="E12" i="16"/>
  <c r="F12" i="16" s="1"/>
  <c r="E13" i="16"/>
  <c r="F13" i="16" s="1"/>
  <c r="E14" i="16"/>
  <c r="F14" i="16" s="1"/>
  <c r="E15" i="16"/>
  <c r="F15" i="16" s="1"/>
  <c r="E16" i="16"/>
  <c r="F16" i="16" s="1"/>
  <c r="E17" i="16"/>
  <c r="F17" i="16" s="1"/>
  <c r="E18" i="16"/>
  <c r="F18" i="16" s="1"/>
  <c r="E19" i="16"/>
  <c r="F19" i="16" s="1"/>
  <c r="E20" i="16"/>
  <c r="F20" i="16" s="1"/>
  <c r="E21" i="16"/>
  <c r="F21" i="16" s="1"/>
  <c r="E22" i="16"/>
  <c r="F22" i="16" s="1"/>
  <c r="E23" i="16"/>
  <c r="F23" i="16" s="1"/>
  <c r="E24" i="16"/>
  <c r="F24" i="16" s="1"/>
  <c r="E25" i="16"/>
  <c r="F25" i="16" s="1"/>
  <c r="E26" i="16"/>
  <c r="F26" i="16" s="1"/>
  <c r="E27" i="16"/>
  <c r="F27" i="16" s="1"/>
  <c r="E28" i="16"/>
  <c r="F28" i="16" s="1"/>
  <c r="E29" i="16"/>
  <c r="F29" i="16" s="1"/>
  <c r="E30" i="16"/>
  <c r="F30" i="16" s="1"/>
  <c r="E31" i="16"/>
  <c r="F31" i="16" s="1"/>
  <c r="E32" i="16"/>
  <c r="F32" i="16" s="1"/>
  <c r="E33" i="16"/>
  <c r="F33" i="16" s="1"/>
  <c r="E34" i="16"/>
  <c r="F34" i="16" s="1"/>
  <c r="E35" i="16"/>
  <c r="F35" i="16" s="1"/>
  <c r="E36" i="16"/>
  <c r="F36" i="16" s="1"/>
  <c r="E37" i="16"/>
  <c r="F37" i="16" s="1"/>
  <c r="E38" i="16"/>
  <c r="F38" i="16" s="1"/>
  <c r="E39" i="16"/>
  <c r="F39" i="16" s="1"/>
  <c r="E40" i="16"/>
  <c r="F40" i="16" s="1"/>
  <c r="E41" i="16"/>
  <c r="F41" i="16" s="1"/>
  <c r="E42" i="16"/>
  <c r="F42" i="16" s="1"/>
  <c r="E43" i="16"/>
  <c r="F43" i="16" s="1"/>
  <c r="E44" i="16"/>
  <c r="F44" i="16" s="1"/>
  <c r="E45" i="16"/>
  <c r="F45" i="16" s="1"/>
  <c r="E46" i="16"/>
  <c r="F46" i="16" s="1"/>
  <c r="E47" i="16"/>
  <c r="F47" i="16" s="1"/>
  <c r="E48" i="16"/>
  <c r="F48" i="16" s="1"/>
  <c r="E49" i="16"/>
  <c r="F49" i="16" s="1"/>
  <c r="E50" i="16"/>
  <c r="F50" i="16" s="1"/>
  <c r="E51" i="16"/>
  <c r="F51" i="16" s="1"/>
  <c r="E52" i="16"/>
  <c r="F52" i="16" s="1"/>
  <c r="E53" i="16"/>
  <c r="F53" i="16" s="1"/>
  <c r="E54" i="16"/>
  <c r="F54" i="16" s="1"/>
  <c r="E55" i="16"/>
  <c r="F55" i="16" s="1"/>
  <c r="E56" i="16"/>
  <c r="F56" i="16" s="1"/>
  <c r="E57" i="16"/>
  <c r="F57" i="16" s="1"/>
  <c r="E58" i="16"/>
  <c r="F58" i="16" s="1"/>
  <c r="E59" i="16"/>
  <c r="F59" i="16" s="1"/>
  <c r="E60" i="16"/>
  <c r="F60" i="16" s="1"/>
  <c r="E61" i="16"/>
  <c r="F61" i="16" s="1"/>
  <c r="E62" i="16"/>
  <c r="F62" i="16" s="1"/>
  <c r="E63" i="16"/>
  <c r="F63" i="16" s="1"/>
  <c r="E64" i="16"/>
  <c r="F64" i="16" s="1"/>
  <c r="E65" i="16"/>
  <c r="F65" i="16" s="1"/>
  <c r="E66" i="16"/>
  <c r="F66" i="16" s="1"/>
  <c r="E67" i="16"/>
  <c r="F67" i="16" s="1"/>
  <c r="E68" i="16"/>
  <c r="F68" i="16" s="1"/>
  <c r="E69" i="16"/>
  <c r="F69" i="16" s="1"/>
  <c r="E70" i="16"/>
  <c r="F70" i="16" s="1"/>
  <c r="E71" i="16"/>
  <c r="F71" i="16" s="1"/>
  <c r="E72" i="16"/>
  <c r="F72" i="16" s="1"/>
  <c r="E73" i="16"/>
  <c r="F73" i="16" s="1"/>
  <c r="E74" i="16"/>
  <c r="F74" i="16" s="1"/>
  <c r="E75" i="16"/>
  <c r="F75" i="16" s="1"/>
  <c r="E76" i="16"/>
  <c r="F76" i="16" s="1"/>
  <c r="E77" i="16"/>
  <c r="F77" i="16" s="1"/>
  <c r="E78" i="16"/>
  <c r="F78" i="16" s="1"/>
  <c r="E79" i="16"/>
  <c r="F79" i="16" s="1"/>
  <c r="E80" i="16"/>
  <c r="F80" i="16" s="1"/>
  <c r="E81" i="16"/>
  <c r="F81" i="16" s="1"/>
  <c r="E82" i="16"/>
  <c r="F82" i="16" s="1"/>
  <c r="E83" i="16"/>
  <c r="F83" i="16" s="1"/>
  <c r="E84" i="16"/>
  <c r="F84" i="16" s="1"/>
  <c r="E85" i="16"/>
  <c r="F85" i="16" s="1"/>
  <c r="E86" i="16"/>
  <c r="F86" i="16" s="1"/>
  <c r="E87" i="16"/>
  <c r="F87" i="16" s="1"/>
  <c r="E88" i="16"/>
  <c r="F88" i="16" s="1"/>
  <c r="E89" i="16"/>
  <c r="F89" i="16" s="1"/>
  <c r="E90" i="16"/>
  <c r="F90" i="16" s="1"/>
  <c r="E91" i="16"/>
  <c r="F91" i="16" s="1"/>
  <c r="E92" i="16"/>
  <c r="F92" i="16" s="1"/>
  <c r="E93" i="16"/>
  <c r="F93" i="16" s="1"/>
  <c r="E94" i="16"/>
  <c r="F94" i="16" s="1"/>
  <c r="E95" i="16"/>
  <c r="F95" i="16" s="1"/>
  <c r="E96" i="16"/>
  <c r="F96" i="16" s="1"/>
  <c r="E97" i="16"/>
  <c r="F97" i="16" s="1"/>
  <c r="E98" i="16"/>
  <c r="F98" i="16" s="1"/>
  <c r="E99" i="16"/>
  <c r="F99" i="16" s="1"/>
  <c r="E100" i="16"/>
  <c r="F100" i="16" s="1"/>
  <c r="E101" i="16"/>
  <c r="F101" i="16" s="1"/>
  <c r="E102" i="16"/>
  <c r="F102" i="16" s="1"/>
  <c r="E103" i="16"/>
  <c r="F103" i="16" s="1"/>
  <c r="E104" i="16"/>
  <c r="F104" i="16" s="1"/>
  <c r="E105" i="16"/>
  <c r="F105" i="16" s="1"/>
  <c r="E106" i="16"/>
  <c r="F106" i="16" s="1"/>
  <c r="E107" i="16"/>
  <c r="F107" i="16" s="1"/>
  <c r="E108" i="16"/>
  <c r="F108" i="16" s="1"/>
  <c r="E109" i="16"/>
  <c r="F109" i="16" s="1"/>
  <c r="E110" i="16"/>
  <c r="F110" i="16" s="1"/>
  <c r="E111" i="16"/>
  <c r="F111" i="16" s="1"/>
  <c r="E112" i="16"/>
  <c r="F112" i="16" s="1"/>
  <c r="E113" i="16"/>
  <c r="F113" i="16" s="1"/>
  <c r="E114" i="16"/>
  <c r="F114" i="16" s="1"/>
  <c r="E115" i="16"/>
  <c r="F115" i="16" s="1"/>
  <c r="E116" i="16"/>
  <c r="F116" i="16" s="1"/>
  <c r="E117" i="16"/>
  <c r="F117" i="16" s="1"/>
  <c r="E118" i="16"/>
  <c r="F118" i="16" s="1"/>
  <c r="E9" i="16"/>
  <c r="C11" i="16"/>
  <c r="D11" i="16" s="1"/>
  <c r="C12" i="16"/>
  <c r="D12" i="16" s="1"/>
  <c r="C13" i="16"/>
  <c r="D13" i="16" s="1"/>
  <c r="C14" i="16"/>
  <c r="D14" i="16" s="1"/>
  <c r="C15" i="16"/>
  <c r="D15" i="16" s="1"/>
  <c r="C16" i="16"/>
  <c r="D16" i="16" s="1"/>
  <c r="C17" i="16"/>
  <c r="D17" i="16" s="1"/>
  <c r="C18" i="16"/>
  <c r="D18" i="16" s="1"/>
  <c r="C19" i="16"/>
  <c r="D19" i="16" s="1"/>
  <c r="C20" i="16"/>
  <c r="D20" i="16" s="1"/>
  <c r="C21" i="16"/>
  <c r="D21" i="16" s="1"/>
  <c r="C22" i="16"/>
  <c r="D22" i="16" s="1"/>
  <c r="C23" i="16"/>
  <c r="D23" i="16" s="1"/>
  <c r="C24" i="16"/>
  <c r="D24" i="16" s="1"/>
  <c r="C25" i="16"/>
  <c r="D25" i="16" s="1"/>
  <c r="C26" i="16"/>
  <c r="D26" i="16" s="1"/>
  <c r="C27" i="16"/>
  <c r="D27" i="16" s="1"/>
  <c r="C28" i="16"/>
  <c r="D28" i="16" s="1"/>
  <c r="C29" i="16"/>
  <c r="D29" i="16" s="1"/>
  <c r="C30" i="16"/>
  <c r="D30" i="16" s="1"/>
  <c r="C31" i="16"/>
  <c r="D31" i="16" s="1"/>
  <c r="C32" i="16"/>
  <c r="D32" i="16" s="1"/>
  <c r="C33" i="16"/>
  <c r="D33" i="16" s="1"/>
  <c r="C34" i="16"/>
  <c r="D34" i="16" s="1"/>
  <c r="C35" i="16"/>
  <c r="D35" i="16" s="1"/>
  <c r="C36" i="16"/>
  <c r="D36" i="16" s="1"/>
  <c r="C37" i="16"/>
  <c r="D37" i="16" s="1"/>
  <c r="C38" i="16"/>
  <c r="D38" i="16" s="1"/>
  <c r="C39" i="16"/>
  <c r="D39" i="16" s="1"/>
  <c r="C40" i="16"/>
  <c r="D40" i="16" s="1"/>
  <c r="C41" i="16"/>
  <c r="D41" i="16" s="1"/>
  <c r="C42" i="16"/>
  <c r="D42" i="16" s="1"/>
  <c r="C43" i="16"/>
  <c r="D43" i="16" s="1"/>
  <c r="C44" i="16"/>
  <c r="D44" i="16" s="1"/>
  <c r="C45" i="16"/>
  <c r="D45" i="16" s="1"/>
  <c r="C46" i="16"/>
  <c r="D46" i="16" s="1"/>
  <c r="C47" i="16"/>
  <c r="D47" i="16" s="1"/>
  <c r="C48" i="16"/>
  <c r="D48" i="16" s="1"/>
  <c r="C49" i="16"/>
  <c r="D49" i="16" s="1"/>
  <c r="C50" i="16"/>
  <c r="D50" i="16" s="1"/>
  <c r="C51" i="16"/>
  <c r="D51" i="16" s="1"/>
  <c r="C52" i="16"/>
  <c r="D52" i="16" s="1"/>
  <c r="C53" i="16"/>
  <c r="D53" i="16" s="1"/>
  <c r="C54" i="16"/>
  <c r="D54" i="16" s="1"/>
  <c r="C55" i="16"/>
  <c r="D55" i="16" s="1"/>
  <c r="C56" i="16"/>
  <c r="D56" i="16" s="1"/>
  <c r="C57" i="16"/>
  <c r="D57" i="16" s="1"/>
  <c r="C58" i="16"/>
  <c r="D58" i="16" s="1"/>
  <c r="C59" i="16"/>
  <c r="D59" i="16" s="1"/>
  <c r="C60" i="16"/>
  <c r="D60" i="16" s="1"/>
  <c r="C61" i="16"/>
  <c r="D61" i="16" s="1"/>
  <c r="C62" i="16"/>
  <c r="D62" i="16" s="1"/>
  <c r="C63" i="16"/>
  <c r="D63" i="16" s="1"/>
  <c r="C64" i="16"/>
  <c r="D64" i="16" s="1"/>
  <c r="C65" i="16"/>
  <c r="D65" i="16" s="1"/>
  <c r="C66" i="16"/>
  <c r="D66" i="16" s="1"/>
  <c r="C67" i="16"/>
  <c r="D67" i="16" s="1"/>
  <c r="C68" i="16"/>
  <c r="D68" i="16" s="1"/>
  <c r="C69" i="16"/>
  <c r="D69" i="16" s="1"/>
  <c r="C70" i="16"/>
  <c r="D70" i="16" s="1"/>
  <c r="C71" i="16"/>
  <c r="D71" i="16" s="1"/>
  <c r="C72" i="16"/>
  <c r="D72" i="16" s="1"/>
  <c r="C73" i="16"/>
  <c r="D73" i="16" s="1"/>
  <c r="C74" i="16"/>
  <c r="D74" i="16" s="1"/>
  <c r="C75" i="16"/>
  <c r="D75" i="16" s="1"/>
  <c r="C76" i="16"/>
  <c r="D76" i="16" s="1"/>
  <c r="C77" i="16"/>
  <c r="D77" i="16" s="1"/>
  <c r="C78" i="16"/>
  <c r="D78" i="16" s="1"/>
  <c r="C79" i="16"/>
  <c r="D79" i="16" s="1"/>
  <c r="C80" i="16"/>
  <c r="D80" i="16" s="1"/>
  <c r="C81" i="16"/>
  <c r="D81" i="16" s="1"/>
  <c r="C82" i="16"/>
  <c r="D82" i="16" s="1"/>
  <c r="C83" i="16"/>
  <c r="D83" i="16" s="1"/>
  <c r="C84" i="16"/>
  <c r="D84" i="16" s="1"/>
  <c r="C85" i="16"/>
  <c r="D85" i="16" s="1"/>
  <c r="C86" i="16"/>
  <c r="D86" i="16" s="1"/>
  <c r="C87" i="16"/>
  <c r="D87" i="16" s="1"/>
  <c r="C88" i="16"/>
  <c r="D88" i="16" s="1"/>
  <c r="C89" i="16"/>
  <c r="D89" i="16" s="1"/>
  <c r="C90" i="16"/>
  <c r="D90" i="16" s="1"/>
  <c r="C91" i="16"/>
  <c r="D91" i="16" s="1"/>
  <c r="C92" i="16"/>
  <c r="D92" i="16" s="1"/>
  <c r="C93" i="16"/>
  <c r="D93" i="16" s="1"/>
  <c r="C94" i="16"/>
  <c r="D94" i="16" s="1"/>
  <c r="C95" i="16"/>
  <c r="D95" i="16" s="1"/>
  <c r="C96" i="16"/>
  <c r="D96" i="16" s="1"/>
  <c r="C97" i="16"/>
  <c r="D97" i="16" s="1"/>
  <c r="C98" i="16"/>
  <c r="D98" i="16" s="1"/>
  <c r="C99" i="16"/>
  <c r="D99" i="16" s="1"/>
  <c r="C100" i="16"/>
  <c r="D100" i="16" s="1"/>
  <c r="C101" i="16"/>
  <c r="D101" i="16" s="1"/>
  <c r="C102" i="16"/>
  <c r="D102" i="16" s="1"/>
  <c r="C103" i="16"/>
  <c r="D103" i="16" s="1"/>
  <c r="C104" i="16"/>
  <c r="D104" i="16" s="1"/>
  <c r="C105" i="16"/>
  <c r="D105" i="16" s="1"/>
  <c r="C106" i="16"/>
  <c r="D106" i="16" s="1"/>
  <c r="C107" i="16"/>
  <c r="D107" i="16" s="1"/>
  <c r="C108" i="16"/>
  <c r="D108" i="16" s="1"/>
  <c r="C109" i="16"/>
  <c r="D109" i="16" s="1"/>
  <c r="C110" i="16"/>
  <c r="D110" i="16" s="1"/>
  <c r="C111" i="16"/>
  <c r="D111" i="16" s="1"/>
  <c r="C112" i="16"/>
  <c r="D112" i="16" s="1"/>
  <c r="C113" i="16"/>
  <c r="D113" i="16" s="1"/>
  <c r="C114" i="16"/>
  <c r="D114" i="16" s="1"/>
  <c r="C115" i="16"/>
  <c r="D115" i="16" s="1"/>
  <c r="C116" i="16"/>
  <c r="D116" i="16" s="1"/>
  <c r="C117" i="16"/>
  <c r="D117" i="16" s="1"/>
  <c r="C118" i="16"/>
  <c r="D118" i="16" s="1"/>
  <c r="C9" i="16"/>
  <c r="AA8" i="12"/>
  <c r="V8" i="12"/>
  <c r="P8" i="12"/>
  <c r="K8" i="12"/>
  <c r="CB8" i="12"/>
  <c r="BZ9" i="12" s="1"/>
  <c r="BY9" i="12"/>
  <c r="CB9" i="12" s="1"/>
  <c r="BT9" i="12"/>
  <c r="BW8" i="12"/>
  <c r="BO9" i="12"/>
  <c r="BR9" i="12" s="1"/>
  <c r="BR8" i="12"/>
  <c r="BL8" i="12"/>
  <c r="BI76" i="12"/>
  <c r="BI9" i="12"/>
  <c r="BG8" i="12"/>
  <c r="BD25" i="12"/>
  <c r="BD9" i="12"/>
  <c r="AY9" i="12"/>
  <c r="BB8" i="12"/>
  <c r="AV8" i="12"/>
  <c r="AQ8" i="12"/>
  <c r="AL8" i="12"/>
  <c r="AI9" i="12"/>
  <c r="AN9" i="12"/>
  <c r="AS9" i="12"/>
  <c r="AC9" i="12"/>
  <c r="AF8" i="12"/>
  <c r="X9" i="12"/>
  <c r="AA9" i="12" s="1"/>
  <c r="S9" i="12"/>
  <c r="M9" i="12"/>
  <c r="P9" i="12" s="1"/>
  <c r="H9" i="12"/>
  <c r="K9" i="12" s="1"/>
  <c r="C9" i="12"/>
  <c r="F9" i="12" s="1"/>
  <c r="D9" i="16" l="1"/>
  <c r="C130" i="16" s="1"/>
  <c r="C129" i="16"/>
  <c r="L9" i="16"/>
  <c r="K130" i="16" s="1"/>
  <c r="K129" i="16"/>
  <c r="V9" i="16"/>
  <c r="U130" i="16" s="1"/>
  <c r="U129" i="16"/>
  <c r="AD9" i="16"/>
  <c r="AC130" i="16" s="1"/>
  <c r="AC129" i="16"/>
  <c r="G9" i="12"/>
  <c r="J9" i="16"/>
  <c r="I130" i="16" s="1"/>
  <c r="I129" i="16"/>
  <c r="AB9" i="16"/>
  <c r="AA130" i="16" s="1"/>
  <c r="AA129" i="16"/>
  <c r="Z125" i="1"/>
  <c r="M127" i="16"/>
  <c r="N127" i="16" s="1"/>
  <c r="H9" i="16"/>
  <c r="G130" i="16" s="1"/>
  <c r="G129" i="16"/>
  <c r="T9" i="16"/>
  <c r="S130" i="16" s="1"/>
  <c r="S129" i="16"/>
  <c r="Z9" i="16"/>
  <c r="Y130" i="16" s="1"/>
  <c r="Y129" i="16"/>
  <c r="P9" i="16"/>
  <c r="O130" i="16" s="1"/>
  <c r="O129" i="16"/>
  <c r="R9" i="16"/>
  <c r="Q130" i="16" s="1"/>
  <c r="Q129" i="16"/>
  <c r="Z124" i="1"/>
  <c r="AC126" i="12" s="1"/>
  <c r="M126" i="16"/>
  <c r="N126" i="16" s="1"/>
  <c r="F9" i="16"/>
  <c r="E130" i="16" s="1"/>
  <c r="E129" i="16"/>
  <c r="N9" i="16"/>
  <c r="X9" i="16"/>
  <c r="W130" i="16" s="1"/>
  <c r="W129" i="16"/>
  <c r="AF9" i="16"/>
  <c r="AE130" i="16" s="1"/>
  <c r="AE129" i="16"/>
  <c r="BB9" i="12"/>
  <c r="BC9" i="12" s="1"/>
  <c r="AF9" i="12"/>
  <c r="AG9" i="12" s="1"/>
  <c r="BG9" i="12"/>
  <c r="BH9" i="12" s="1"/>
  <c r="AV9" i="12"/>
  <c r="AW9" i="12" s="1"/>
  <c r="AO9" i="12"/>
  <c r="AQ9" i="12"/>
  <c r="AR9" i="12" s="1"/>
  <c r="BW9" i="12"/>
  <c r="BX9" i="12" s="1"/>
  <c r="AJ9" i="12"/>
  <c r="AL9" i="12"/>
  <c r="AM9" i="12" s="1"/>
  <c r="BL9" i="12"/>
  <c r="BM9" i="12" s="1"/>
  <c r="T9" i="12"/>
  <c r="V9" i="12"/>
  <c r="BP9" i="12"/>
  <c r="BE9" i="12"/>
  <c r="Z12" i="16"/>
  <c r="X17" i="16"/>
  <c r="AC132" i="16"/>
  <c r="AE132" i="16"/>
  <c r="AA132" i="16"/>
  <c r="U132" i="16"/>
  <c r="BU9" i="12"/>
  <c r="BJ9" i="12"/>
  <c r="AT9" i="12"/>
  <c r="AZ9" i="12"/>
  <c r="CC9" i="12"/>
  <c r="BS9" i="12"/>
  <c r="W132" i="16" l="1"/>
  <c r="BN9" i="12"/>
  <c r="Y132" i="16"/>
  <c r="AX9" i="12"/>
  <c r="CD9" i="12"/>
  <c r="E61" i="24" l="1"/>
  <c r="F63" i="24" l="1"/>
  <c r="Q9" i="12" l="1"/>
  <c r="AD129" i="3"/>
  <c r="AD127" i="3" s="1"/>
  <c r="AE128" i="3"/>
  <c r="AB129" i="3"/>
  <c r="AB127" i="3" s="1"/>
  <c r="AC128" i="3"/>
  <c r="Z129" i="3"/>
  <c r="Z127" i="3" s="1"/>
  <c r="AA128" i="3"/>
  <c r="X129" i="3"/>
  <c r="X127" i="3" s="1"/>
  <c r="Y128" i="3"/>
  <c r="V129" i="3"/>
  <c r="V127" i="3" s="1"/>
  <c r="W128" i="3"/>
  <c r="T129" i="3"/>
  <c r="T127" i="3" s="1"/>
  <c r="U128" i="3"/>
  <c r="R129" i="3"/>
  <c r="R127" i="3" s="1"/>
  <c r="S128" i="3"/>
  <c r="L9" i="12" l="1"/>
  <c r="I9" i="12"/>
  <c r="N9" i="12"/>
  <c r="AF62" i="24"/>
  <c r="AD62" i="24"/>
  <c r="AB62" i="24"/>
  <c r="Z62" i="24"/>
  <c r="X62" i="24"/>
  <c r="V62" i="24"/>
  <c r="T62" i="24"/>
  <c r="R62" i="24"/>
  <c r="P62" i="24"/>
  <c r="N62" i="24"/>
  <c r="L62" i="24"/>
  <c r="J62" i="24"/>
  <c r="H62" i="24"/>
  <c r="AE61" i="24"/>
  <c r="AC61" i="24"/>
  <c r="AA61" i="24"/>
  <c r="Y61" i="24"/>
  <c r="W61" i="24"/>
  <c r="U61" i="24"/>
  <c r="S61" i="24"/>
  <c r="Q61" i="24"/>
  <c r="O61" i="24"/>
  <c r="M61" i="24"/>
  <c r="K61" i="24"/>
  <c r="I61" i="24"/>
  <c r="G61" i="24"/>
  <c r="C61" i="24"/>
  <c r="AF63" i="24" l="1"/>
  <c r="AB63" i="24"/>
  <c r="C64" i="24"/>
  <c r="P63" i="24"/>
  <c r="R63" i="24"/>
  <c r="N63" i="24"/>
  <c r="AD63" i="24"/>
  <c r="D63" i="24"/>
  <c r="T63" i="24"/>
  <c r="V63" i="24"/>
  <c r="H63" i="24"/>
  <c r="X63" i="24"/>
  <c r="L63" i="24"/>
  <c r="J63" i="24"/>
  <c r="Z63" i="24"/>
  <c r="R9" i="12" l="1"/>
  <c r="D9" i="12" l="1"/>
  <c r="M139" i="16" l="1"/>
  <c r="M141" i="16"/>
  <c r="H43" i="10" l="1"/>
  <c r="C189" i="16" l="1"/>
  <c r="N141" i="16" l="1"/>
  <c r="N140" i="16"/>
  <c r="N139" i="16"/>
  <c r="M140" i="16"/>
  <c r="C143" i="16" l="1"/>
  <c r="C142" i="16"/>
  <c r="C141" i="16"/>
  <c r="C140" i="16"/>
  <c r="C146" i="16" l="1"/>
  <c r="C145" i="16"/>
  <c r="C147" i="16"/>
  <c r="C139" i="16"/>
  <c r="H7" i="10" l="1"/>
  <c r="K7" i="10" l="1"/>
  <c r="J7" i="10"/>
  <c r="AB9" i="12" l="1"/>
  <c r="Y9" i="12"/>
  <c r="AD9" i="12"/>
  <c r="F28" i="10"/>
  <c r="G28" i="10"/>
  <c r="F31" i="10"/>
  <c r="G31" i="10"/>
  <c r="G25" i="10"/>
  <c r="H13" i="10"/>
  <c r="G13" i="10"/>
  <c r="H10" i="10"/>
  <c r="G10" i="10"/>
  <c r="E10" i="10"/>
  <c r="E13" i="10"/>
  <c r="H51" i="10"/>
  <c r="H50" i="10"/>
  <c r="H49" i="10"/>
  <c r="H48" i="10"/>
  <c r="H47" i="10"/>
  <c r="H46" i="10"/>
  <c r="H44" i="10"/>
  <c r="I43" i="10" s="1"/>
  <c r="M13" i="10"/>
  <c r="W9" i="12" l="1"/>
  <c r="AH9" i="12" s="1"/>
  <c r="K10" i="10"/>
  <c r="K13" i="10"/>
  <c r="G61" i="10"/>
  <c r="F67" i="10"/>
  <c r="J43" i="10"/>
  <c r="I49" i="10"/>
  <c r="I28" i="10"/>
  <c r="J25" i="10"/>
  <c r="I31" i="10"/>
  <c r="F64" i="10"/>
  <c r="I46" i="10"/>
  <c r="J13" i="10"/>
  <c r="I25" i="10"/>
  <c r="F61" i="10"/>
  <c r="J10" i="10"/>
  <c r="J31" i="10"/>
  <c r="J49" i="10"/>
  <c r="G67" i="10"/>
  <c r="J28" i="10"/>
  <c r="J46" i="10"/>
  <c r="G64" i="10"/>
  <c r="G128" i="3" l="1"/>
  <c r="D129" i="3" l="1"/>
  <c r="D127" i="3" s="1"/>
  <c r="E128" i="3"/>
  <c r="F129" i="3"/>
  <c r="F127" i="3" s="1"/>
  <c r="H129" i="3"/>
  <c r="H127" i="3" s="1"/>
  <c r="I128" i="3"/>
  <c r="J129" i="3"/>
  <c r="J127" i="3" s="1"/>
  <c r="K128" i="3"/>
  <c r="L129" i="3"/>
  <c r="L127" i="3" s="1"/>
  <c r="M128" i="3"/>
  <c r="N129" i="3"/>
  <c r="N127" i="3" s="1"/>
  <c r="O128" i="3"/>
  <c r="P129" i="3"/>
  <c r="P127" i="3" s="1"/>
  <c r="Q128" i="3"/>
  <c r="C128" i="3"/>
  <c r="B129" i="3"/>
  <c r="B127" i="3" l="1"/>
  <c r="C190" i="16"/>
  <c r="C173" i="16"/>
  <c r="C172" i="16" l="1"/>
  <c r="C191" i="16"/>
  <c r="C132" i="16"/>
  <c r="S132" i="16"/>
  <c r="K132" i="16"/>
  <c r="G132" i="16"/>
  <c r="Q132" i="16" l="1"/>
  <c r="I132" i="16"/>
  <c r="O132" i="16"/>
  <c r="E132" i="16"/>
  <c r="AS24" i="1" l="1"/>
  <c r="AO8" i="1"/>
  <c r="AP8" i="1" s="1"/>
  <c r="E60" i="1"/>
  <c r="Y54" i="1"/>
  <c r="AC41" i="1"/>
  <c r="AW8" i="1" l="1"/>
  <c r="AX8" i="1" s="1"/>
  <c r="BI10" i="12" s="1"/>
  <c r="BJ10" i="12" s="1"/>
  <c r="M8" i="1"/>
  <c r="N8" i="1" s="1"/>
  <c r="M10" i="12" s="1"/>
  <c r="P10" i="12" s="1"/>
  <c r="AD41" i="1"/>
  <c r="AY10" i="12"/>
  <c r="AS10" i="12"/>
  <c r="Z54" i="1"/>
  <c r="AC56" i="12" s="1"/>
  <c r="M56" i="16"/>
  <c r="N56" i="16" s="1"/>
  <c r="F60" i="1"/>
  <c r="C62" i="12" s="1"/>
  <c r="BI123" i="1"/>
  <c r="BJ123" i="1" s="1"/>
  <c r="BY125" i="12" s="1"/>
  <c r="BI122" i="1"/>
  <c r="BJ122" i="1" s="1"/>
  <c r="BY124" i="12" s="1"/>
  <c r="BI121" i="1"/>
  <c r="BJ121" i="1" s="1"/>
  <c r="BY123" i="12" s="1"/>
  <c r="BI116" i="1"/>
  <c r="BJ116" i="1" s="1"/>
  <c r="BY118" i="12" s="1"/>
  <c r="BE123" i="1"/>
  <c r="BF123" i="1" s="1"/>
  <c r="BT125" i="12" s="1"/>
  <c r="BE122" i="1"/>
  <c r="BF122" i="1" s="1"/>
  <c r="BT124" i="12" s="1"/>
  <c r="BE121" i="1"/>
  <c r="BF121" i="1" s="1"/>
  <c r="BT123" i="12" s="1"/>
  <c r="BE120" i="1"/>
  <c r="BF120" i="1" s="1"/>
  <c r="BT122" i="12" s="1"/>
  <c r="BE119" i="1"/>
  <c r="BF119" i="1" s="1"/>
  <c r="BT121" i="12" s="1"/>
  <c r="BA118" i="1"/>
  <c r="BB118" i="1" s="1"/>
  <c r="BO120" i="12" s="1"/>
  <c r="BI117" i="1"/>
  <c r="BJ117" i="1" s="1"/>
  <c r="BY119" i="12" s="1"/>
  <c r="BE118" i="1"/>
  <c r="BF118" i="1" s="1"/>
  <c r="BT120" i="12" s="1"/>
  <c r="BE117" i="1"/>
  <c r="BF117" i="1" s="1"/>
  <c r="BT119" i="12" s="1"/>
  <c r="BI115" i="1"/>
  <c r="BJ115" i="1" s="1"/>
  <c r="BY117" i="12" s="1"/>
  <c r="BI120" i="1"/>
  <c r="BJ120" i="1" s="1"/>
  <c r="BY122" i="12" s="1"/>
  <c r="BA120" i="1"/>
  <c r="BB120" i="1" s="1"/>
  <c r="BO122" i="12" s="1"/>
  <c r="BA119" i="1"/>
  <c r="BB119" i="1" s="1"/>
  <c r="BO121" i="12" s="1"/>
  <c r="BI118" i="1"/>
  <c r="BJ118" i="1" s="1"/>
  <c r="BY120" i="12" s="1"/>
  <c r="BA123" i="1"/>
  <c r="BB123" i="1" s="1"/>
  <c r="BO125" i="12" s="1"/>
  <c r="BA122" i="1"/>
  <c r="BB122" i="1" s="1"/>
  <c r="BO124" i="12" s="1"/>
  <c r="BA116" i="1"/>
  <c r="BB116" i="1" s="1"/>
  <c r="BO118" i="12" s="1"/>
  <c r="BI119" i="1"/>
  <c r="BJ119" i="1" s="1"/>
  <c r="BY121" i="12" s="1"/>
  <c r="BI114" i="1"/>
  <c r="BJ114" i="1" s="1"/>
  <c r="BY116" i="12" s="1"/>
  <c r="BE114" i="1"/>
  <c r="BF114" i="1" s="1"/>
  <c r="BT116" i="12" s="1"/>
  <c r="BI112" i="1"/>
  <c r="BJ112" i="1" s="1"/>
  <c r="BY114" i="12" s="1"/>
  <c r="BE110" i="1"/>
  <c r="BF110" i="1" s="1"/>
  <c r="BT112" i="12" s="1"/>
  <c r="BA115" i="1"/>
  <c r="BB115" i="1" s="1"/>
  <c r="BO117" i="12" s="1"/>
  <c r="BI111" i="1"/>
  <c r="BJ111" i="1" s="1"/>
  <c r="BY113" i="12" s="1"/>
  <c r="BA110" i="1"/>
  <c r="BB110" i="1" s="1"/>
  <c r="BO112" i="12" s="1"/>
  <c r="BI113" i="1"/>
  <c r="BJ113" i="1" s="1"/>
  <c r="BY115" i="12" s="1"/>
  <c r="BE112" i="1"/>
  <c r="BF112" i="1" s="1"/>
  <c r="BT114" i="12" s="1"/>
  <c r="BA112" i="1"/>
  <c r="BB112" i="1" s="1"/>
  <c r="BO114" i="12" s="1"/>
  <c r="BI108" i="1"/>
  <c r="BJ108" i="1" s="1"/>
  <c r="BY110" i="12" s="1"/>
  <c r="BE116" i="1"/>
  <c r="BF116" i="1" s="1"/>
  <c r="BT118" i="12" s="1"/>
  <c r="BE115" i="1"/>
  <c r="BF115" i="1" s="1"/>
  <c r="BT117" i="12" s="1"/>
  <c r="BE111" i="1"/>
  <c r="BF111" i="1" s="1"/>
  <c r="BT113" i="12" s="1"/>
  <c r="BA117" i="1"/>
  <c r="BB117" i="1" s="1"/>
  <c r="BO119" i="12" s="1"/>
  <c r="BA113" i="1"/>
  <c r="BB113" i="1" s="1"/>
  <c r="BO115" i="12" s="1"/>
  <c r="BA121" i="1"/>
  <c r="BB121" i="1" s="1"/>
  <c r="BO123" i="12" s="1"/>
  <c r="BA111" i="1"/>
  <c r="BB111" i="1" s="1"/>
  <c r="BO113" i="12" s="1"/>
  <c r="BE108" i="1"/>
  <c r="BF108" i="1" s="1"/>
  <c r="BT110" i="12" s="1"/>
  <c r="BI102" i="1"/>
  <c r="BJ102" i="1" s="1"/>
  <c r="BY104" i="12" s="1"/>
  <c r="BA107" i="1"/>
  <c r="BB107" i="1" s="1"/>
  <c r="BO109" i="12" s="1"/>
  <c r="BI105" i="1"/>
  <c r="BJ105" i="1" s="1"/>
  <c r="BY107" i="12" s="1"/>
  <c r="BE104" i="1"/>
  <c r="BF104" i="1" s="1"/>
  <c r="BT106" i="12" s="1"/>
  <c r="BI101" i="1"/>
  <c r="BJ101" i="1" s="1"/>
  <c r="BY103" i="12" s="1"/>
  <c r="BA114" i="1"/>
  <c r="BB114" i="1" s="1"/>
  <c r="BO116" i="12" s="1"/>
  <c r="BE109" i="1"/>
  <c r="BF109" i="1" s="1"/>
  <c r="BT111" i="12" s="1"/>
  <c r="BA108" i="1"/>
  <c r="BB108" i="1" s="1"/>
  <c r="BO110" i="12" s="1"/>
  <c r="BA105" i="1"/>
  <c r="BB105" i="1" s="1"/>
  <c r="BO107" i="12" s="1"/>
  <c r="BA104" i="1"/>
  <c r="BB104" i="1" s="1"/>
  <c r="BO106" i="12" s="1"/>
  <c r="BA103" i="1"/>
  <c r="BB103" i="1" s="1"/>
  <c r="BO105" i="12" s="1"/>
  <c r="BE106" i="1"/>
  <c r="BF106" i="1" s="1"/>
  <c r="BT108" i="12" s="1"/>
  <c r="BI104" i="1"/>
  <c r="BJ104" i="1" s="1"/>
  <c r="BY106" i="12" s="1"/>
  <c r="BE113" i="1"/>
  <c r="BF113" i="1" s="1"/>
  <c r="BT115" i="12" s="1"/>
  <c r="BI109" i="1"/>
  <c r="BJ109" i="1" s="1"/>
  <c r="BY111" i="12" s="1"/>
  <c r="BI107" i="1"/>
  <c r="BJ107" i="1" s="1"/>
  <c r="BY109" i="12" s="1"/>
  <c r="BI110" i="1"/>
  <c r="BJ110" i="1" s="1"/>
  <c r="BY112" i="12" s="1"/>
  <c r="BA109" i="1"/>
  <c r="BB109" i="1" s="1"/>
  <c r="BO111" i="12" s="1"/>
  <c r="BA106" i="1"/>
  <c r="BB106" i="1" s="1"/>
  <c r="BO108" i="12" s="1"/>
  <c r="BI103" i="1"/>
  <c r="BJ103" i="1" s="1"/>
  <c r="BY105" i="12" s="1"/>
  <c r="BE103" i="1"/>
  <c r="BF103" i="1" s="1"/>
  <c r="BT105" i="12" s="1"/>
  <c r="BE102" i="1"/>
  <c r="BF102" i="1" s="1"/>
  <c r="BT104" i="12" s="1"/>
  <c r="BI98" i="1"/>
  <c r="BJ98" i="1" s="1"/>
  <c r="BY100" i="12" s="1"/>
  <c r="BE99" i="1"/>
  <c r="BF99" i="1" s="1"/>
  <c r="BT101" i="12" s="1"/>
  <c r="BI90" i="1"/>
  <c r="BJ90" i="1" s="1"/>
  <c r="BY92" i="12" s="1"/>
  <c r="BA89" i="1"/>
  <c r="BB89" i="1" s="1"/>
  <c r="BO91" i="12" s="1"/>
  <c r="BE90" i="1"/>
  <c r="BF90" i="1" s="1"/>
  <c r="BT92" i="12" s="1"/>
  <c r="BI99" i="1"/>
  <c r="BJ99" i="1" s="1"/>
  <c r="BY101" i="12" s="1"/>
  <c r="BE98" i="1"/>
  <c r="BF98" i="1" s="1"/>
  <c r="BT100" i="12" s="1"/>
  <c r="BE97" i="1"/>
  <c r="BF97" i="1" s="1"/>
  <c r="BT99" i="12" s="1"/>
  <c r="BI93" i="1"/>
  <c r="BJ93" i="1" s="1"/>
  <c r="BY95" i="12" s="1"/>
  <c r="BE91" i="1"/>
  <c r="BF91" i="1" s="1"/>
  <c r="BT93" i="12" s="1"/>
  <c r="BI88" i="1"/>
  <c r="BJ88" i="1" s="1"/>
  <c r="BY90" i="12" s="1"/>
  <c r="BA99" i="1"/>
  <c r="BB99" i="1" s="1"/>
  <c r="BO101" i="12" s="1"/>
  <c r="BA98" i="1"/>
  <c r="BB98" i="1" s="1"/>
  <c r="BO100" i="12" s="1"/>
  <c r="BI97" i="1"/>
  <c r="BJ97" i="1" s="1"/>
  <c r="BY99" i="12" s="1"/>
  <c r="BI92" i="1"/>
  <c r="BJ92" i="1" s="1"/>
  <c r="BY94" i="12" s="1"/>
  <c r="BE93" i="1"/>
  <c r="BF93" i="1" s="1"/>
  <c r="BT95" i="12" s="1"/>
  <c r="BA90" i="1"/>
  <c r="BB90" i="1" s="1"/>
  <c r="BO92" i="12" s="1"/>
  <c r="BI89" i="1"/>
  <c r="BJ89" i="1" s="1"/>
  <c r="BY91" i="12" s="1"/>
  <c r="BI106" i="1"/>
  <c r="BJ106" i="1" s="1"/>
  <c r="BY108" i="12" s="1"/>
  <c r="BE107" i="1"/>
  <c r="BF107" i="1" s="1"/>
  <c r="BT109" i="12" s="1"/>
  <c r="BE105" i="1"/>
  <c r="BF105" i="1" s="1"/>
  <c r="BT107" i="12" s="1"/>
  <c r="BA100" i="1"/>
  <c r="BB100" i="1" s="1"/>
  <c r="BO102" i="12" s="1"/>
  <c r="BA102" i="1"/>
  <c r="BB102" i="1" s="1"/>
  <c r="BO104" i="12" s="1"/>
  <c r="BE101" i="1"/>
  <c r="BF101" i="1" s="1"/>
  <c r="BT103" i="12" s="1"/>
  <c r="BE100" i="1"/>
  <c r="BF100" i="1" s="1"/>
  <c r="BT102" i="12" s="1"/>
  <c r="BI96" i="1"/>
  <c r="BJ96" i="1" s="1"/>
  <c r="BY98" i="12" s="1"/>
  <c r="BA96" i="1"/>
  <c r="BB96" i="1" s="1"/>
  <c r="BO98" i="12" s="1"/>
  <c r="BI95" i="1"/>
  <c r="BJ95" i="1" s="1"/>
  <c r="BY97" i="12" s="1"/>
  <c r="BE95" i="1"/>
  <c r="BF95" i="1" s="1"/>
  <c r="BT97" i="12" s="1"/>
  <c r="BA94" i="1"/>
  <c r="BB94" i="1" s="1"/>
  <c r="BO96" i="12" s="1"/>
  <c r="BA91" i="1"/>
  <c r="BB91" i="1" s="1"/>
  <c r="BO93" i="12" s="1"/>
  <c r="BA88" i="1"/>
  <c r="BB88" i="1" s="1"/>
  <c r="BO90" i="12" s="1"/>
  <c r="BA101" i="1"/>
  <c r="BB101" i="1" s="1"/>
  <c r="BO103" i="12" s="1"/>
  <c r="BA92" i="1"/>
  <c r="BB92" i="1" s="1"/>
  <c r="BO94" i="12" s="1"/>
  <c r="BI87" i="1"/>
  <c r="BJ87" i="1" s="1"/>
  <c r="BY89" i="12" s="1"/>
  <c r="BI100" i="1"/>
  <c r="BJ100" i="1" s="1"/>
  <c r="BY102" i="12" s="1"/>
  <c r="BA97" i="1"/>
  <c r="BB97" i="1" s="1"/>
  <c r="BO99" i="12" s="1"/>
  <c r="BI94" i="1"/>
  <c r="BJ94" i="1" s="1"/>
  <c r="BY96" i="12" s="1"/>
  <c r="BA95" i="1"/>
  <c r="BB95" i="1" s="1"/>
  <c r="BO97" i="12" s="1"/>
  <c r="BE96" i="1"/>
  <c r="BF96" i="1" s="1"/>
  <c r="BT98" i="12" s="1"/>
  <c r="BE94" i="1"/>
  <c r="BF94" i="1" s="1"/>
  <c r="BT96" i="12" s="1"/>
  <c r="BI91" i="1"/>
  <c r="BJ91" i="1" s="1"/>
  <c r="BY93" i="12" s="1"/>
  <c r="BA86" i="1"/>
  <c r="BB86" i="1" s="1"/>
  <c r="BO88" i="12" s="1"/>
  <c r="BE84" i="1"/>
  <c r="BF84" i="1" s="1"/>
  <c r="BT86" i="12" s="1"/>
  <c r="BE86" i="1"/>
  <c r="BF86" i="1" s="1"/>
  <c r="BT88" i="12" s="1"/>
  <c r="BA83" i="1"/>
  <c r="BB83" i="1" s="1"/>
  <c r="BO85" i="12" s="1"/>
  <c r="BA82" i="1"/>
  <c r="BB82" i="1" s="1"/>
  <c r="BO84" i="12" s="1"/>
  <c r="BE83" i="1"/>
  <c r="BF83" i="1" s="1"/>
  <c r="BT85" i="12" s="1"/>
  <c r="BA93" i="1"/>
  <c r="BB93" i="1" s="1"/>
  <c r="BO95" i="12" s="1"/>
  <c r="BE92" i="1"/>
  <c r="BF92" i="1" s="1"/>
  <c r="BT94" i="12" s="1"/>
  <c r="BA87" i="1"/>
  <c r="BB87" i="1" s="1"/>
  <c r="BO89" i="12" s="1"/>
  <c r="BI85" i="1"/>
  <c r="BJ85" i="1" s="1"/>
  <c r="BY87" i="12" s="1"/>
  <c r="BE89" i="1"/>
  <c r="BF89" i="1" s="1"/>
  <c r="BT91" i="12" s="1"/>
  <c r="BE85" i="1"/>
  <c r="BF85" i="1" s="1"/>
  <c r="BT87" i="12" s="1"/>
  <c r="BI83" i="1"/>
  <c r="BJ83" i="1" s="1"/>
  <c r="BY85" i="12" s="1"/>
  <c r="BI82" i="1"/>
  <c r="BJ82" i="1" s="1"/>
  <c r="BY84" i="12" s="1"/>
  <c r="BE88" i="1"/>
  <c r="BF88" i="1" s="1"/>
  <c r="BT90" i="12" s="1"/>
  <c r="BA84" i="1"/>
  <c r="BB84" i="1" s="1"/>
  <c r="BO86" i="12" s="1"/>
  <c r="BA85" i="1"/>
  <c r="BB85" i="1" s="1"/>
  <c r="BO87" i="12" s="1"/>
  <c r="BI84" i="1"/>
  <c r="BJ84" i="1" s="1"/>
  <c r="BY86" i="12" s="1"/>
  <c r="BI86" i="1"/>
  <c r="BJ86" i="1" s="1"/>
  <c r="BY88" i="12" s="1"/>
  <c r="BE87" i="1"/>
  <c r="BF87" i="1" s="1"/>
  <c r="BT89" i="12" s="1"/>
  <c r="BE82" i="1"/>
  <c r="BF82" i="1" s="1"/>
  <c r="BT84" i="12" s="1"/>
  <c r="BA78" i="1"/>
  <c r="BB78" i="1" s="1"/>
  <c r="BO80" i="12" s="1"/>
  <c r="BI76" i="1"/>
  <c r="BJ76" i="1" s="1"/>
  <c r="BY78" i="12" s="1"/>
  <c r="BA76" i="1"/>
  <c r="BB76" i="1" s="1"/>
  <c r="BO78" i="12" s="1"/>
  <c r="BE69" i="1"/>
  <c r="BF69" i="1" s="1"/>
  <c r="BT71" i="12" s="1"/>
  <c r="BI80" i="1"/>
  <c r="BJ80" i="1" s="1"/>
  <c r="BY82" i="12" s="1"/>
  <c r="BA79" i="1"/>
  <c r="BB79" i="1" s="1"/>
  <c r="BO81" i="12" s="1"/>
  <c r="BI73" i="1"/>
  <c r="BJ73" i="1" s="1"/>
  <c r="BY75" i="12" s="1"/>
  <c r="BI72" i="1"/>
  <c r="BJ72" i="1" s="1"/>
  <c r="BY74" i="12" s="1"/>
  <c r="BA80" i="1"/>
  <c r="BB80" i="1" s="1"/>
  <c r="BO82" i="12" s="1"/>
  <c r="BI79" i="1"/>
  <c r="BJ79" i="1" s="1"/>
  <c r="BY81" i="12" s="1"/>
  <c r="BI74" i="1"/>
  <c r="BJ74" i="1" s="1"/>
  <c r="BY76" i="12" s="1"/>
  <c r="BE72" i="1"/>
  <c r="BF72" i="1" s="1"/>
  <c r="BT74" i="12" s="1"/>
  <c r="BI81" i="1"/>
  <c r="BJ81" i="1" s="1"/>
  <c r="BY83" i="12" s="1"/>
  <c r="BA81" i="1"/>
  <c r="BB81" i="1" s="1"/>
  <c r="BO83" i="12" s="1"/>
  <c r="BI75" i="1"/>
  <c r="BJ75" i="1" s="1"/>
  <c r="BY77" i="12" s="1"/>
  <c r="BE71" i="1"/>
  <c r="BF71" i="1" s="1"/>
  <c r="BT73" i="12" s="1"/>
  <c r="BE81" i="1"/>
  <c r="BF81" i="1" s="1"/>
  <c r="BT83" i="12" s="1"/>
  <c r="BI78" i="1"/>
  <c r="BJ78" i="1" s="1"/>
  <c r="BY80" i="12" s="1"/>
  <c r="BE79" i="1"/>
  <c r="BF79" i="1" s="1"/>
  <c r="BT81" i="12" s="1"/>
  <c r="BI71" i="1"/>
  <c r="BJ71" i="1" s="1"/>
  <c r="BY73" i="12" s="1"/>
  <c r="BE70" i="1"/>
  <c r="BF70" i="1" s="1"/>
  <c r="BT72" i="12" s="1"/>
  <c r="BI69" i="1"/>
  <c r="BJ69" i="1" s="1"/>
  <c r="BY71" i="12" s="1"/>
  <c r="BI66" i="1"/>
  <c r="BJ66" i="1" s="1"/>
  <c r="BY68" i="12" s="1"/>
  <c r="BI77" i="1"/>
  <c r="BJ77" i="1" s="1"/>
  <c r="BY79" i="12" s="1"/>
  <c r="BE78" i="1"/>
  <c r="BF78" i="1" s="1"/>
  <c r="BT80" i="12" s="1"/>
  <c r="BE75" i="1"/>
  <c r="BF75" i="1" s="1"/>
  <c r="BT76" i="12" s="1"/>
  <c r="BE76" i="1"/>
  <c r="BF76" i="1" s="1"/>
  <c r="BE67" i="1"/>
  <c r="BF67" i="1" s="1"/>
  <c r="BT69" i="12" s="1"/>
  <c r="BE77" i="1"/>
  <c r="BF77" i="1" s="1"/>
  <c r="BT79" i="12" s="1"/>
  <c r="BE73" i="1"/>
  <c r="BF73" i="1" s="1"/>
  <c r="BT75" i="12" s="1"/>
  <c r="BE80" i="1"/>
  <c r="BF80" i="1" s="1"/>
  <c r="BT82" i="12" s="1"/>
  <c r="BA77" i="1"/>
  <c r="BB77" i="1" s="1"/>
  <c r="BO79" i="12" s="1"/>
  <c r="BA75" i="1"/>
  <c r="BB75" i="1" s="1"/>
  <c r="BO77" i="12" s="1"/>
  <c r="BI70" i="1"/>
  <c r="BJ70" i="1" s="1"/>
  <c r="BY72" i="12" s="1"/>
  <c r="BI68" i="1"/>
  <c r="BJ68" i="1" s="1"/>
  <c r="BY70" i="12" s="1"/>
  <c r="BI67" i="1"/>
  <c r="BJ67" i="1" s="1"/>
  <c r="BY69" i="12" s="1"/>
  <c r="BE68" i="1"/>
  <c r="BF68" i="1" s="1"/>
  <c r="BT70" i="12" s="1"/>
  <c r="BI65" i="1"/>
  <c r="BJ65" i="1" s="1"/>
  <c r="BY67" i="12" s="1"/>
  <c r="BE60" i="1"/>
  <c r="BF60" i="1" s="1"/>
  <c r="BT62" i="12" s="1"/>
  <c r="BI58" i="1"/>
  <c r="BJ58" i="1" s="1"/>
  <c r="BY60" i="12" s="1"/>
  <c r="BI54" i="1"/>
  <c r="BJ54" i="1" s="1"/>
  <c r="BY56" i="12" s="1"/>
  <c r="BE51" i="1"/>
  <c r="BF51" i="1" s="1"/>
  <c r="BT53" i="12" s="1"/>
  <c r="BE66" i="1"/>
  <c r="BF66" i="1" s="1"/>
  <c r="BT68" i="12" s="1"/>
  <c r="BE61" i="1"/>
  <c r="BF61" i="1" s="1"/>
  <c r="BT63" i="12" s="1"/>
  <c r="BI59" i="1"/>
  <c r="BJ59" i="1" s="1"/>
  <c r="BY61" i="12" s="1"/>
  <c r="BE58" i="1"/>
  <c r="BF58" i="1" s="1"/>
  <c r="BT60" i="12" s="1"/>
  <c r="BI53" i="1"/>
  <c r="BJ53" i="1" s="1"/>
  <c r="BY55" i="12" s="1"/>
  <c r="BE54" i="1"/>
  <c r="BF54" i="1" s="1"/>
  <c r="BT56" i="12" s="1"/>
  <c r="BI62" i="1"/>
  <c r="BJ62" i="1" s="1"/>
  <c r="BY64" i="12" s="1"/>
  <c r="BI60" i="1"/>
  <c r="BJ60" i="1" s="1"/>
  <c r="BY62" i="12" s="1"/>
  <c r="BE59" i="1"/>
  <c r="BF59" i="1" s="1"/>
  <c r="BT61" i="12" s="1"/>
  <c r="BE65" i="1"/>
  <c r="BF65" i="1" s="1"/>
  <c r="BT67" i="12" s="1"/>
  <c r="BE64" i="1"/>
  <c r="BF64" i="1" s="1"/>
  <c r="BT66" i="12" s="1"/>
  <c r="BI52" i="1"/>
  <c r="BJ52" i="1" s="1"/>
  <c r="BY54" i="12" s="1"/>
  <c r="BI50" i="1"/>
  <c r="BJ50" i="1" s="1"/>
  <c r="BY52" i="12" s="1"/>
  <c r="BE63" i="1"/>
  <c r="BF63" i="1" s="1"/>
  <c r="BT65" i="12" s="1"/>
  <c r="BI61" i="1"/>
  <c r="BJ61" i="1" s="1"/>
  <c r="BY63" i="12" s="1"/>
  <c r="BE62" i="1"/>
  <c r="BF62" i="1" s="1"/>
  <c r="BT64" i="12" s="1"/>
  <c r="BI57" i="1"/>
  <c r="BJ57" i="1" s="1"/>
  <c r="BY59" i="12" s="1"/>
  <c r="BI64" i="1"/>
  <c r="BJ64" i="1" s="1"/>
  <c r="BY66" i="12" s="1"/>
  <c r="BI56" i="1"/>
  <c r="BJ56" i="1" s="1"/>
  <c r="BY58" i="12" s="1"/>
  <c r="BE56" i="1"/>
  <c r="BF56" i="1" s="1"/>
  <c r="BT58" i="12" s="1"/>
  <c r="BE53" i="1"/>
  <c r="BF53" i="1" s="1"/>
  <c r="BT55" i="12" s="1"/>
  <c r="BE42" i="1"/>
  <c r="BF42" i="1" s="1"/>
  <c r="BT44" i="12" s="1"/>
  <c r="BE39" i="1"/>
  <c r="BF39" i="1" s="1"/>
  <c r="BT41" i="12" s="1"/>
  <c r="BI63" i="1"/>
  <c r="BJ63" i="1" s="1"/>
  <c r="BY65" i="12" s="1"/>
  <c r="BE57" i="1"/>
  <c r="BF57" i="1" s="1"/>
  <c r="BT59" i="12" s="1"/>
  <c r="BI51" i="1"/>
  <c r="BJ51" i="1" s="1"/>
  <c r="BY53" i="12" s="1"/>
  <c r="BE50" i="1"/>
  <c r="BF50" i="1" s="1"/>
  <c r="BT52" i="12" s="1"/>
  <c r="BE44" i="1"/>
  <c r="BF44" i="1" s="1"/>
  <c r="BT46" i="12" s="1"/>
  <c r="BI41" i="1"/>
  <c r="BJ41" i="1" s="1"/>
  <c r="BY43" i="12" s="1"/>
  <c r="BE41" i="1"/>
  <c r="BF41" i="1" s="1"/>
  <c r="BT43" i="12" s="1"/>
  <c r="BI40" i="1"/>
  <c r="BJ40" i="1" s="1"/>
  <c r="BY42" i="12" s="1"/>
  <c r="BI39" i="1"/>
  <c r="BJ39" i="1" s="1"/>
  <c r="BY41" i="12" s="1"/>
  <c r="BE47" i="1"/>
  <c r="BF47" i="1" s="1"/>
  <c r="BT49" i="12" s="1"/>
  <c r="BI46" i="1"/>
  <c r="BJ46" i="1" s="1"/>
  <c r="BY48" i="12" s="1"/>
  <c r="BE45" i="1"/>
  <c r="BF45" i="1" s="1"/>
  <c r="BT47" i="12" s="1"/>
  <c r="BI38" i="1"/>
  <c r="BJ38" i="1" s="1"/>
  <c r="BY40" i="12" s="1"/>
  <c r="BI48" i="1"/>
  <c r="BJ48" i="1" s="1"/>
  <c r="BY50" i="12" s="1"/>
  <c r="BI47" i="1"/>
  <c r="BJ47" i="1" s="1"/>
  <c r="BY49" i="12" s="1"/>
  <c r="BE48" i="1"/>
  <c r="BF48" i="1" s="1"/>
  <c r="BT50" i="12" s="1"/>
  <c r="BE43" i="1"/>
  <c r="BF43" i="1" s="1"/>
  <c r="BT45" i="12" s="1"/>
  <c r="BE40" i="1"/>
  <c r="BF40" i="1" s="1"/>
  <c r="BT42" i="12" s="1"/>
  <c r="BI55" i="1"/>
  <c r="BJ55" i="1" s="1"/>
  <c r="BY57" i="12" s="1"/>
  <c r="BE52" i="1"/>
  <c r="BF52" i="1" s="1"/>
  <c r="BT54" i="12" s="1"/>
  <c r="BI49" i="1"/>
  <c r="BJ49" i="1" s="1"/>
  <c r="BY51" i="12" s="1"/>
  <c r="BI45" i="1"/>
  <c r="BJ45" i="1" s="1"/>
  <c r="BY47" i="12" s="1"/>
  <c r="BI42" i="1"/>
  <c r="BJ42" i="1" s="1"/>
  <c r="BY44" i="12" s="1"/>
  <c r="BE55" i="1"/>
  <c r="BF55" i="1" s="1"/>
  <c r="BT57" i="12" s="1"/>
  <c r="BE49" i="1"/>
  <c r="BF49" i="1" s="1"/>
  <c r="BT51" i="12" s="1"/>
  <c r="BE46" i="1"/>
  <c r="BF46" i="1" s="1"/>
  <c r="BT48" i="12" s="1"/>
  <c r="BI44" i="1"/>
  <c r="BJ44" i="1" s="1"/>
  <c r="BY46" i="12" s="1"/>
  <c r="BI43" i="1"/>
  <c r="BJ43" i="1" s="1"/>
  <c r="BY45" i="12" s="1"/>
  <c r="BE38" i="1"/>
  <c r="BF38" i="1" s="1"/>
  <c r="BT40" i="12" s="1"/>
  <c r="BE35" i="1"/>
  <c r="BF35" i="1" s="1"/>
  <c r="BT37" i="12" s="1"/>
  <c r="BI34" i="1"/>
  <c r="BJ34" i="1" s="1"/>
  <c r="BY36" i="12" s="1"/>
  <c r="BI32" i="1"/>
  <c r="BJ32" i="1" s="1"/>
  <c r="BY34" i="12" s="1"/>
  <c r="BE30" i="1"/>
  <c r="BF30" i="1" s="1"/>
  <c r="BT32" i="12" s="1"/>
  <c r="BI28" i="1"/>
  <c r="BJ28" i="1" s="1"/>
  <c r="BY30" i="12" s="1"/>
  <c r="BI37" i="1"/>
  <c r="BJ37" i="1" s="1"/>
  <c r="BY39" i="12" s="1"/>
  <c r="BE36" i="1"/>
  <c r="BF36" i="1" s="1"/>
  <c r="BT38" i="12" s="1"/>
  <c r="BE32" i="1"/>
  <c r="BF32" i="1" s="1"/>
  <c r="BT34" i="12" s="1"/>
  <c r="BI31" i="1"/>
  <c r="BJ31" i="1" s="1"/>
  <c r="BY33" i="12" s="1"/>
  <c r="BI30" i="1"/>
  <c r="BJ30" i="1" s="1"/>
  <c r="BY32" i="12" s="1"/>
  <c r="BI35" i="1"/>
  <c r="BJ35" i="1" s="1"/>
  <c r="BY37" i="12" s="1"/>
  <c r="BI33" i="1"/>
  <c r="BJ33" i="1" s="1"/>
  <c r="BY35" i="12" s="1"/>
  <c r="BE37" i="1"/>
  <c r="BF37" i="1" s="1"/>
  <c r="BT39" i="12" s="1"/>
  <c r="BI36" i="1"/>
  <c r="BJ36" i="1" s="1"/>
  <c r="BY38" i="12" s="1"/>
  <c r="BE31" i="1"/>
  <c r="BF31" i="1" s="1"/>
  <c r="BT33" i="12" s="1"/>
  <c r="BE29" i="1"/>
  <c r="BF29" i="1" s="1"/>
  <c r="BT31" i="12" s="1"/>
  <c r="BE34" i="1"/>
  <c r="BF34" i="1" s="1"/>
  <c r="BT36" i="12" s="1"/>
  <c r="BE33" i="1"/>
  <c r="BF33" i="1" s="1"/>
  <c r="BT35" i="12" s="1"/>
  <c r="BI29" i="1"/>
  <c r="BJ29" i="1" s="1"/>
  <c r="BY31" i="12" s="1"/>
  <c r="BI26" i="1"/>
  <c r="BJ26" i="1" s="1"/>
  <c r="BY28" i="12" s="1"/>
  <c r="BI24" i="1"/>
  <c r="BJ24" i="1" s="1"/>
  <c r="BY26" i="12" s="1"/>
  <c r="BI21" i="1"/>
  <c r="BJ21" i="1" s="1"/>
  <c r="BY23" i="12" s="1"/>
  <c r="BE26" i="1"/>
  <c r="BF26" i="1" s="1"/>
  <c r="BT28" i="12" s="1"/>
  <c r="BE25" i="1"/>
  <c r="BF25" i="1" s="1"/>
  <c r="BT27" i="12" s="1"/>
  <c r="BE18" i="1"/>
  <c r="BF18" i="1" s="1"/>
  <c r="BT20" i="12" s="1"/>
  <c r="BE17" i="1"/>
  <c r="BF17" i="1" s="1"/>
  <c r="BT19" i="12" s="1"/>
  <c r="BE12" i="1"/>
  <c r="BF12" i="1" s="1"/>
  <c r="BT14" i="12" s="1"/>
  <c r="BI9" i="1"/>
  <c r="BJ9" i="1" s="1"/>
  <c r="BY11" i="12" s="1"/>
  <c r="BE24" i="1"/>
  <c r="BF24" i="1" s="1"/>
  <c r="BT26" i="12" s="1"/>
  <c r="BE20" i="1"/>
  <c r="BF20" i="1" s="1"/>
  <c r="BT22" i="12" s="1"/>
  <c r="BE19" i="1"/>
  <c r="BF19" i="1" s="1"/>
  <c r="BT21" i="12" s="1"/>
  <c r="BI15" i="1"/>
  <c r="BJ15" i="1" s="1"/>
  <c r="BY17" i="12" s="1"/>
  <c r="BE13" i="1"/>
  <c r="BF13" i="1" s="1"/>
  <c r="BT15" i="12" s="1"/>
  <c r="BE11" i="1"/>
  <c r="BF11" i="1" s="1"/>
  <c r="BT13" i="12" s="1"/>
  <c r="BI19" i="1"/>
  <c r="BJ19" i="1" s="1"/>
  <c r="BY21" i="12" s="1"/>
  <c r="BI10" i="1"/>
  <c r="BJ10" i="1" s="1"/>
  <c r="BY12" i="12" s="1"/>
  <c r="BA40" i="1"/>
  <c r="BA39" i="1"/>
  <c r="BA52" i="1"/>
  <c r="BE23" i="1"/>
  <c r="BF23" i="1" s="1"/>
  <c r="BT25" i="12" s="1"/>
  <c r="BE22" i="1"/>
  <c r="BF22" i="1" s="1"/>
  <c r="BT24" i="12" s="1"/>
  <c r="BE14" i="1"/>
  <c r="BF14" i="1" s="1"/>
  <c r="BT16" i="12" s="1"/>
  <c r="BE10" i="1"/>
  <c r="BF10" i="1" s="1"/>
  <c r="BT12" i="12" s="1"/>
  <c r="BE27" i="1"/>
  <c r="BF27" i="1" s="1"/>
  <c r="BT29" i="12" s="1"/>
  <c r="BI17" i="1"/>
  <c r="BJ17" i="1" s="1"/>
  <c r="BY19" i="12" s="1"/>
  <c r="BI13" i="1"/>
  <c r="BJ13" i="1" s="1"/>
  <c r="BY15" i="12" s="1"/>
  <c r="BI27" i="1"/>
  <c r="BJ27" i="1" s="1"/>
  <c r="BY29" i="12" s="1"/>
  <c r="BE28" i="1"/>
  <c r="BF28" i="1" s="1"/>
  <c r="BT30" i="12" s="1"/>
  <c r="BI23" i="1"/>
  <c r="BJ23" i="1" s="1"/>
  <c r="BY25" i="12" s="1"/>
  <c r="BE21" i="1"/>
  <c r="BF21" i="1" s="1"/>
  <c r="BT23" i="12" s="1"/>
  <c r="BI20" i="1"/>
  <c r="BJ20" i="1" s="1"/>
  <c r="BY22" i="12" s="1"/>
  <c r="BI18" i="1"/>
  <c r="BJ18" i="1" s="1"/>
  <c r="BY20" i="12" s="1"/>
  <c r="BI16" i="1"/>
  <c r="BJ16" i="1" s="1"/>
  <c r="BY18" i="12" s="1"/>
  <c r="BE16" i="1"/>
  <c r="BF16" i="1" s="1"/>
  <c r="BT18" i="12" s="1"/>
  <c r="BE15" i="1"/>
  <c r="BF15" i="1" s="1"/>
  <c r="BT17" i="12" s="1"/>
  <c r="BI11" i="1"/>
  <c r="BJ11" i="1" s="1"/>
  <c r="BY13" i="12" s="1"/>
  <c r="BE9" i="1"/>
  <c r="BF9" i="1" s="1"/>
  <c r="BT11" i="12" s="1"/>
  <c r="BI25" i="1"/>
  <c r="BJ25" i="1" s="1"/>
  <c r="BY27" i="12" s="1"/>
  <c r="BI22" i="1"/>
  <c r="BJ22" i="1" s="1"/>
  <c r="BY24" i="12" s="1"/>
  <c r="BI14" i="1"/>
  <c r="BJ14" i="1" s="1"/>
  <c r="BY16" i="12" s="1"/>
  <c r="AC78" i="1"/>
  <c r="AD78" i="1" s="1"/>
  <c r="Y38" i="1"/>
  <c r="Y39" i="1"/>
  <c r="Y111" i="1"/>
  <c r="AC96" i="1"/>
  <c r="AD96" i="1" s="1"/>
  <c r="Y49" i="1"/>
  <c r="AC18" i="1"/>
  <c r="AC34" i="1"/>
  <c r="AC50" i="1"/>
  <c r="AC67" i="1"/>
  <c r="Y42" i="1"/>
  <c r="AC76" i="1"/>
  <c r="AD76" i="1" s="1"/>
  <c r="Y68" i="1"/>
  <c r="Y28" i="1"/>
  <c r="Y21" i="1"/>
  <c r="Q28" i="1"/>
  <c r="Y19" i="1"/>
  <c r="Q37" i="1"/>
  <c r="Q70" i="1"/>
  <c r="Y83" i="1"/>
  <c r="Q39" i="1"/>
  <c r="Q72" i="1"/>
  <c r="AC92" i="1"/>
  <c r="AD92" i="1" s="1"/>
  <c r="Y44" i="1"/>
  <c r="Q71" i="1"/>
  <c r="BA8" i="1"/>
  <c r="AC118" i="1"/>
  <c r="AD118" i="1" s="1"/>
  <c r="BA10" i="1"/>
  <c r="BA54" i="1"/>
  <c r="BA33" i="1"/>
  <c r="BA74" i="1"/>
  <c r="BA63" i="1"/>
  <c r="BA64" i="1"/>
  <c r="Y63" i="1"/>
  <c r="Y64" i="1"/>
  <c r="Y73" i="1"/>
  <c r="AC10" i="1"/>
  <c r="AC106" i="1"/>
  <c r="AD106" i="1" s="1"/>
  <c r="Y67" i="1"/>
  <c r="AC11" i="1"/>
  <c r="AC27" i="1"/>
  <c r="AC43" i="1"/>
  <c r="AC60" i="1"/>
  <c r="Y11" i="1"/>
  <c r="BA55" i="1"/>
  <c r="Y20" i="1"/>
  <c r="Q27" i="1"/>
  <c r="Q60" i="1"/>
  <c r="Q12" i="1"/>
  <c r="Q53" i="1"/>
  <c r="AC12" i="1"/>
  <c r="AC53" i="1"/>
  <c r="Y25" i="1"/>
  <c r="AC17" i="1"/>
  <c r="AC61" i="1"/>
  <c r="Y9" i="1"/>
  <c r="Q32" i="1"/>
  <c r="Q14" i="1"/>
  <c r="Q74" i="1"/>
  <c r="AC108" i="1"/>
  <c r="AD108" i="1" s="1"/>
  <c r="Y17" i="1"/>
  <c r="Q55" i="1"/>
  <c r="Y80" i="1"/>
  <c r="AC77" i="1"/>
  <c r="AD77" i="1" s="1"/>
  <c r="Y110" i="1"/>
  <c r="BA21" i="1"/>
  <c r="BA22" i="1"/>
  <c r="AC79" i="1"/>
  <c r="AD79" i="1" s="1"/>
  <c r="AC84" i="1"/>
  <c r="AD84" i="1" s="1"/>
  <c r="AC115" i="1"/>
  <c r="AD115" i="1" s="1"/>
  <c r="BE74" i="1"/>
  <c r="BF74" i="1" s="1"/>
  <c r="AC102" i="1"/>
  <c r="AD102" i="1" s="1"/>
  <c r="Y22" i="1"/>
  <c r="Y94" i="1"/>
  <c r="AC103" i="1"/>
  <c r="AD103" i="1" s="1"/>
  <c r="Y23" i="1"/>
  <c r="Y95" i="1"/>
  <c r="AC104" i="1"/>
  <c r="AD104" i="1" s="1"/>
  <c r="Y32" i="1"/>
  <c r="Y104" i="1"/>
  <c r="Y26" i="1"/>
  <c r="Y106" i="1"/>
  <c r="AC91" i="1"/>
  <c r="AD91" i="1" s="1"/>
  <c r="Y52" i="1"/>
  <c r="Y92" i="1"/>
  <c r="Y108" i="1"/>
  <c r="AC29" i="1"/>
  <c r="AC74" i="1"/>
  <c r="Q36" i="1"/>
  <c r="Y82" i="1"/>
  <c r="Q13" i="1"/>
  <c r="Q45" i="1"/>
  <c r="Y12" i="1"/>
  <c r="Q15" i="1"/>
  <c r="Q47" i="1"/>
  <c r="Y33" i="1"/>
  <c r="BA17" i="1"/>
  <c r="Q65" i="1"/>
  <c r="Y13" i="1"/>
  <c r="Y48" i="1"/>
  <c r="AG116" i="1"/>
  <c r="AH116" i="1" s="1"/>
  <c r="AI118" i="12" s="1"/>
  <c r="AG113" i="1"/>
  <c r="AH113" i="1" s="1"/>
  <c r="AI115" i="12" s="1"/>
  <c r="AG112" i="1"/>
  <c r="AH112" i="1" s="1"/>
  <c r="AI114" i="12" s="1"/>
  <c r="AG111" i="1"/>
  <c r="AH111" i="1" s="1"/>
  <c r="AI113" i="12" s="1"/>
  <c r="AG108" i="1"/>
  <c r="AH108" i="1" s="1"/>
  <c r="AI110" i="12" s="1"/>
  <c r="AG105" i="1"/>
  <c r="AH105" i="1" s="1"/>
  <c r="AI107" i="12" s="1"/>
  <c r="AG119" i="1"/>
  <c r="AH119" i="1" s="1"/>
  <c r="AI121" i="12" s="1"/>
  <c r="AG117" i="1"/>
  <c r="AH117" i="1" s="1"/>
  <c r="AI119" i="12" s="1"/>
  <c r="AG107" i="1"/>
  <c r="AH107" i="1" s="1"/>
  <c r="AI109" i="12" s="1"/>
  <c r="AG106" i="1"/>
  <c r="AH106" i="1" s="1"/>
  <c r="AI108" i="12" s="1"/>
  <c r="AK123" i="1"/>
  <c r="AL123" i="1" s="1"/>
  <c r="AN125" i="12" s="1"/>
  <c r="AG104" i="1"/>
  <c r="AH104" i="1" s="1"/>
  <c r="AI106" i="12" s="1"/>
  <c r="AG114" i="1"/>
  <c r="AH114" i="1" s="1"/>
  <c r="AI116" i="12" s="1"/>
  <c r="AG123" i="1"/>
  <c r="AH123" i="1" s="1"/>
  <c r="AI125" i="12" s="1"/>
  <c r="AG115" i="1"/>
  <c r="AH115" i="1" s="1"/>
  <c r="AI117" i="12" s="1"/>
  <c r="AG110" i="1"/>
  <c r="AH110" i="1" s="1"/>
  <c r="AI112" i="12" s="1"/>
  <c r="AG109" i="1"/>
  <c r="AH109" i="1" s="1"/>
  <c r="AI111" i="12" s="1"/>
  <c r="AG121" i="1"/>
  <c r="AH121" i="1" s="1"/>
  <c r="AI123" i="12" s="1"/>
  <c r="AG118" i="1"/>
  <c r="AH118" i="1" s="1"/>
  <c r="AI120" i="12" s="1"/>
  <c r="AK122" i="1"/>
  <c r="AL122" i="1" s="1"/>
  <c r="AN124" i="12" s="1"/>
  <c r="AK118" i="1"/>
  <c r="AL118" i="1" s="1"/>
  <c r="AN120" i="12" s="1"/>
  <c r="AK120" i="1"/>
  <c r="AL120" i="1" s="1"/>
  <c r="AN122" i="12" s="1"/>
  <c r="AG101" i="1"/>
  <c r="AH101" i="1" s="1"/>
  <c r="AI103" i="12" s="1"/>
  <c r="AK119" i="1"/>
  <c r="AL119" i="1" s="1"/>
  <c r="AN121" i="12" s="1"/>
  <c r="AG97" i="1"/>
  <c r="AH97" i="1" s="1"/>
  <c r="AI99" i="12" s="1"/>
  <c r="AG100" i="1"/>
  <c r="AH100" i="1" s="1"/>
  <c r="AI102" i="12" s="1"/>
  <c r="AG98" i="1"/>
  <c r="AH98" i="1" s="1"/>
  <c r="AI100" i="12" s="1"/>
  <c r="AG120" i="1"/>
  <c r="AH120" i="1" s="1"/>
  <c r="AI122" i="12" s="1"/>
  <c r="AG102" i="1"/>
  <c r="AH102" i="1" s="1"/>
  <c r="AI104" i="12" s="1"/>
  <c r="AK121" i="1"/>
  <c r="AL121" i="1" s="1"/>
  <c r="AN123" i="12" s="1"/>
  <c r="AG99" i="1"/>
  <c r="AH99" i="1" s="1"/>
  <c r="AI101" i="12" s="1"/>
  <c r="AK117" i="1"/>
  <c r="AL117" i="1" s="1"/>
  <c r="AN119" i="12" s="1"/>
  <c r="AK116" i="1"/>
  <c r="AL116" i="1" s="1"/>
  <c r="AN118" i="12" s="1"/>
  <c r="AG96" i="1"/>
  <c r="AH96" i="1" s="1"/>
  <c r="AI98" i="12" s="1"/>
  <c r="AK115" i="1"/>
  <c r="AL115" i="1" s="1"/>
  <c r="AN117" i="12" s="1"/>
  <c r="AK114" i="1"/>
  <c r="AL114" i="1" s="1"/>
  <c r="AN116" i="12" s="1"/>
  <c r="AG92" i="1"/>
  <c r="AH92" i="1" s="1"/>
  <c r="AI94" i="12" s="1"/>
  <c r="AG103" i="1"/>
  <c r="AH103" i="1" s="1"/>
  <c r="AI105" i="12" s="1"/>
  <c r="AK113" i="1"/>
  <c r="AL113" i="1" s="1"/>
  <c r="AN115" i="12" s="1"/>
  <c r="AG94" i="1"/>
  <c r="AH94" i="1" s="1"/>
  <c r="AI96" i="12" s="1"/>
  <c r="AK110" i="1"/>
  <c r="AL110" i="1" s="1"/>
  <c r="AN112" i="12" s="1"/>
  <c r="AK112" i="1"/>
  <c r="AL112" i="1" s="1"/>
  <c r="AN114" i="12" s="1"/>
  <c r="AK111" i="1"/>
  <c r="AL111" i="1" s="1"/>
  <c r="AN113" i="12" s="1"/>
  <c r="AG91" i="1"/>
  <c r="AH91" i="1" s="1"/>
  <c r="AI93" i="12" s="1"/>
  <c r="AG95" i="1"/>
  <c r="AH95" i="1" s="1"/>
  <c r="AI97" i="12" s="1"/>
  <c r="AG93" i="1"/>
  <c r="AH93" i="1" s="1"/>
  <c r="AI95" i="12" s="1"/>
  <c r="AG83" i="1"/>
  <c r="AH83" i="1" s="1"/>
  <c r="AI85" i="12" s="1"/>
  <c r="AK108" i="1"/>
  <c r="AL108" i="1" s="1"/>
  <c r="AN110" i="12" s="1"/>
  <c r="AK107" i="1"/>
  <c r="AL107" i="1" s="1"/>
  <c r="AN109" i="12" s="1"/>
  <c r="AG85" i="1"/>
  <c r="AH85" i="1" s="1"/>
  <c r="AI87" i="12" s="1"/>
  <c r="AG84" i="1"/>
  <c r="AH84" i="1" s="1"/>
  <c r="AI86" i="12" s="1"/>
  <c r="AG87" i="1"/>
  <c r="AH87" i="1" s="1"/>
  <c r="AI89" i="12" s="1"/>
  <c r="AK109" i="1"/>
  <c r="AL109" i="1" s="1"/>
  <c r="AN111" i="12" s="1"/>
  <c r="AG90" i="1"/>
  <c r="AH90" i="1" s="1"/>
  <c r="AI92" i="12" s="1"/>
  <c r="AG88" i="1"/>
  <c r="AH88" i="1" s="1"/>
  <c r="AI90" i="12" s="1"/>
  <c r="AG122" i="1"/>
  <c r="AH122" i="1" s="1"/>
  <c r="AI124" i="12" s="1"/>
  <c r="AG89" i="1"/>
  <c r="AH89" i="1" s="1"/>
  <c r="AI91" i="12" s="1"/>
  <c r="AK106" i="1"/>
  <c r="AL106" i="1" s="1"/>
  <c r="AN108" i="12" s="1"/>
  <c r="AK103" i="1"/>
  <c r="AL103" i="1" s="1"/>
  <c r="AN105" i="12" s="1"/>
  <c r="AG82" i="1"/>
  <c r="AH82" i="1" s="1"/>
  <c r="AI84" i="12" s="1"/>
  <c r="AK100" i="1"/>
  <c r="AL100" i="1" s="1"/>
  <c r="AN102" i="12" s="1"/>
  <c r="AG80" i="1"/>
  <c r="AH80" i="1" s="1"/>
  <c r="AI82" i="12" s="1"/>
  <c r="AK99" i="1"/>
  <c r="AL99" i="1" s="1"/>
  <c r="AN101" i="12" s="1"/>
  <c r="AG75" i="1"/>
  <c r="AH75" i="1" s="1"/>
  <c r="AI77" i="12" s="1"/>
  <c r="AK90" i="1"/>
  <c r="AL90" i="1" s="1"/>
  <c r="AN92" i="12" s="1"/>
  <c r="AG81" i="1"/>
  <c r="AH81" i="1" s="1"/>
  <c r="AI83" i="12" s="1"/>
  <c r="AG77" i="1"/>
  <c r="AH77" i="1" s="1"/>
  <c r="AI79" i="12" s="1"/>
  <c r="AG76" i="1"/>
  <c r="AH76" i="1" s="1"/>
  <c r="AI78" i="12" s="1"/>
  <c r="AG70" i="1"/>
  <c r="AH70" i="1" s="1"/>
  <c r="AI72" i="12" s="1"/>
  <c r="AG79" i="1"/>
  <c r="AH79" i="1" s="1"/>
  <c r="AI81" i="12" s="1"/>
  <c r="AK94" i="1"/>
  <c r="AL94" i="1" s="1"/>
  <c r="AN96" i="12" s="1"/>
  <c r="AG74" i="1"/>
  <c r="AH74" i="1" s="1"/>
  <c r="AI76" i="12" s="1"/>
  <c r="AK93" i="1"/>
  <c r="AL93" i="1" s="1"/>
  <c r="AN95" i="12" s="1"/>
  <c r="AK91" i="1"/>
  <c r="AL91" i="1" s="1"/>
  <c r="AN93" i="12" s="1"/>
  <c r="AG71" i="1"/>
  <c r="AH71" i="1" s="1"/>
  <c r="AI73" i="12" s="1"/>
  <c r="AK105" i="1"/>
  <c r="AL105" i="1" s="1"/>
  <c r="AN107" i="12" s="1"/>
  <c r="AK102" i="1"/>
  <c r="AL102" i="1" s="1"/>
  <c r="AN104" i="12" s="1"/>
  <c r="AK101" i="1"/>
  <c r="AL101" i="1" s="1"/>
  <c r="AN103" i="12" s="1"/>
  <c r="AG72" i="1"/>
  <c r="AH72" i="1" s="1"/>
  <c r="AI74" i="12" s="1"/>
  <c r="AG78" i="1"/>
  <c r="AH78" i="1" s="1"/>
  <c r="AI80" i="12" s="1"/>
  <c r="AK104" i="1"/>
  <c r="AL104" i="1" s="1"/>
  <c r="AN106" i="12" s="1"/>
  <c r="AK97" i="1"/>
  <c r="AL97" i="1" s="1"/>
  <c r="AN99" i="12" s="1"/>
  <c r="AK96" i="1"/>
  <c r="AL96" i="1" s="1"/>
  <c r="AN98" i="12" s="1"/>
  <c r="AK95" i="1"/>
  <c r="AL95" i="1" s="1"/>
  <c r="AN97" i="12" s="1"/>
  <c r="AG69" i="1"/>
  <c r="AH69" i="1" s="1"/>
  <c r="AI71" i="12" s="1"/>
  <c r="AG86" i="1"/>
  <c r="AH86" i="1" s="1"/>
  <c r="AI88" i="12" s="1"/>
  <c r="AG73" i="1"/>
  <c r="AH73" i="1" s="1"/>
  <c r="AI75" i="12" s="1"/>
  <c r="AG65" i="1"/>
  <c r="AH65" i="1" s="1"/>
  <c r="AI67" i="12" s="1"/>
  <c r="AK98" i="1"/>
  <c r="AL98" i="1" s="1"/>
  <c r="AN100" i="12" s="1"/>
  <c r="AK88" i="1"/>
  <c r="AL88" i="1" s="1"/>
  <c r="AN90" i="12" s="1"/>
  <c r="AG68" i="1"/>
  <c r="AH68" i="1" s="1"/>
  <c r="AI70" i="12" s="1"/>
  <c r="AK83" i="1"/>
  <c r="AL83" i="1" s="1"/>
  <c r="AN85" i="12" s="1"/>
  <c r="AK89" i="1"/>
  <c r="AL89" i="1" s="1"/>
  <c r="AN91" i="12" s="1"/>
  <c r="AG67" i="1"/>
  <c r="AH67" i="1" s="1"/>
  <c r="AI69" i="12" s="1"/>
  <c r="AK85" i="1"/>
  <c r="AK92" i="1"/>
  <c r="AL92" i="1" s="1"/>
  <c r="AN94" i="12" s="1"/>
  <c r="AG66" i="1"/>
  <c r="AH66" i="1" s="1"/>
  <c r="AI68" i="12" s="1"/>
  <c r="AG64" i="1"/>
  <c r="AH64" i="1" s="1"/>
  <c r="AI66" i="12" s="1"/>
  <c r="AK87" i="1"/>
  <c r="AL87" i="1" s="1"/>
  <c r="AN89" i="12" s="1"/>
  <c r="AK86" i="1"/>
  <c r="AL86" i="1" s="1"/>
  <c r="AN88" i="12" s="1"/>
  <c r="AK84" i="1"/>
  <c r="AL84" i="1" s="1"/>
  <c r="AN86" i="12" s="1"/>
  <c r="AG59" i="1"/>
  <c r="AH59" i="1" s="1"/>
  <c r="AI61" i="12" s="1"/>
  <c r="AG53" i="1"/>
  <c r="AH53" i="1" s="1"/>
  <c r="AI55" i="12" s="1"/>
  <c r="AG58" i="1"/>
  <c r="AH58" i="1" s="1"/>
  <c r="AI60" i="12" s="1"/>
  <c r="AG54" i="1"/>
  <c r="AH54" i="1" s="1"/>
  <c r="AI56" i="12" s="1"/>
  <c r="AK71" i="1"/>
  <c r="AL71" i="1" s="1"/>
  <c r="AN73" i="12" s="1"/>
  <c r="AG61" i="1"/>
  <c r="AH61" i="1" s="1"/>
  <c r="AI63" i="12" s="1"/>
  <c r="AG56" i="1"/>
  <c r="AH56" i="1" s="1"/>
  <c r="AI58" i="12" s="1"/>
  <c r="AK73" i="1"/>
  <c r="AL73" i="1" s="1"/>
  <c r="AN75" i="12" s="1"/>
  <c r="AK81" i="1"/>
  <c r="AL81" i="1" s="1"/>
  <c r="AN83" i="12" s="1"/>
  <c r="AK80" i="1"/>
  <c r="AL80" i="1" s="1"/>
  <c r="AN82" i="12" s="1"/>
  <c r="AG57" i="1"/>
  <c r="AH57" i="1" s="1"/>
  <c r="AI59" i="12" s="1"/>
  <c r="AG55" i="1"/>
  <c r="AH55" i="1" s="1"/>
  <c r="AI57" i="12" s="1"/>
  <c r="AG50" i="1"/>
  <c r="AH50" i="1" s="1"/>
  <c r="AI52" i="12" s="1"/>
  <c r="AK68" i="1"/>
  <c r="AL68" i="1" s="1"/>
  <c r="AN70" i="12" s="1"/>
  <c r="AK67" i="1"/>
  <c r="AL67" i="1" s="1"/>
  <c r="AN69" i="12" s="1"/>
  <c r="AG62" i="1"/>
  <c r="AH62" i="1" s="1"/>
  <c r="AI64" i="12" s="1"/>
  <c r="AG51" i="1"/>
  <c r="AH51" i="1" s="1"/>
  <c r="AI53" i="12" s="1"/>
  <c r="AG63" i="1"/>
  <c r="AH63" i="1" s="1"/>
  <c r="AI65" i="12" s="1"/>
  <c r="AK77" i="1"/>
  <c r="AL77" i="1" s="1"/>
  <c r="AN79" i="12" s="1"/>
  <c r="AK76" i="1"/>
  <c r="AL76" i="1" s="1"/>
  <c r="AN78" i="12" s="1"/>
  <c r="AK70" i="1"/>
  <c r="AL70" i="1" s="1"/>
  <c r="AN72" i="12" s="1"/>
  <c r="AG48" i="1"/>
  <c r="AH48" i="1" s="1"/>
  <c r="AI50" i="12" s="1"/>
  <c r="AG60" i="1"/>
  <c r="AH60" i="1" s="1"/>
  <c r="AI62" i="12" s="1"/>
  <c r="AK78" i="1"/>
  <c r="AL78" i="1" s="1"/>
  <c r="AN80" i="12" s="1"/>
  <c r="AK69" i="1"/>
  <c r="AL69" i="1" s="1"/>
  <c r="AN71" i="12" s="1"/>
  <c r="AG49" i="1"/>
  <c r="AH49" i="1" s="1"/>
  <c r="AI51" i="12" s="1"/>
  <c r="AK82" i="1"/>
  <c r="AL82" i="1" s="1"/>
  <c r="AN84" i="12" s="1"/>
  <c r="AK79" i="1"/>
  <c r="AL79" i="1" s="1"/>
  <c r="AN81" i="12" s="1"/>
  <c r="AK75" i="1"/>
  <c r="AL75" i="1" s="1"/>
  <c r="AN77" i="12" s="1"/>
  <c r="AK74" i="1"/>
  <c r="AL74" i="1" s="1"/>
  <c r="AN76" i="12" s="1"/>
  <c r="AK72" i="1"/>
  <c r="AL72" i="1" s="1"/>
  <c r="AN74" i="12" s="1"/>
  <c r="AG52" i="1"/>
  <c r="AH52" i="1" s="1"/>
  <c r="AI54" i="12" s="1"/>
  <c r="AK64" i="1"/>
  <c r="AL64" i="1" s="1"/>
  <c r="AN66" i="12" s="1"/>
  <c r="AK60" i="1"/>
  <c r="AL60" i="1" s="1"/>
  <c r="AN62" i="12" s="1"/>
  <c r="AG37" i="1"/>
  <c r="AH37" i="1" s="1"/>
  <c r="AI39" i="12" s="1"/>
  <c r="AK54" i="1"/>
  <c r="AL54" i="1" s="1"/>
  <c r="AN56" i="12" s="1"/>
  <c r="AG47" i="1"/>
  <c r="AH47" i="1" s="1"/>
  <c r="AI49" i="12" s="1"/>
  <c r="AK63" i="1"/>
  <c r="AL63" i="1" s="1"/>
  <c r="AN65" i="12" s="1"/>
  <c r="AK62" i="1"/>
  <c r="AL62" i="1" s="1"/>
  <c r="AN64" i="12" s="1"/>
  <c r="AK57" i="1"/>
  <c r="AL57" i="1" s="1"/>
  <c r="AN59" i="12" s="1"/>
  <c r="AG35" i="1"/>
  <c r="AH35" i="1" s="1"/>
  <c r="AI37" i="12" s="1"/>
  <c r="AG43" i="1"/>
  <c r="AH43" i="1" s="1"/>
  <c r="AI45" i="12" s="1"/>
  <c r="AG42" i="1"/>
  <c r="AH42" i="1" s="1"/>
  <c r="AI44" i="12" s="1"/>
  <c r="AG41" i="1"/>
  <c r="AH41" i="1" s="1"/>
  <c r="AI43" i="12" s="1"/>
  <c r="AG39" i="1"/>
  <c r="AH39" i="1" s="1"/>
  <c r="AI41" i="12" s="1"/>
  <c r="AG36" i="1"/>
  <c r="AH36" i="1" s="1"/>
  <c r="AI38" i="12" s="1"/>
  <c r="AK55" i="1"/>
  <c r="AL55" i="1" s="1"/>
  <c r="AN57" i="12" s="1"/>
  <c r="AK65" i="1"/>
  <c r="AL65" i="1" s="1"/>
  <c r="AN67" i="12" s="1"/>
  <c r="AG40" i="1"/>
  <c r="AH40" i="1" s="1"/>
  <c r="AI42" i="12" s="1"/>
  <c r="AK58" i="1"/>
  <c r="AL58" i="1" s="1"/>
  <c r="AN60" i="12" s="1"/>
  <c r="AG34" i="1"/>
  <c r="AH34" i="1" s="1"/>
  <c r="AI36" i="12" s="1"/>
  <c r="AK61" i="1"/>
  <c r="AL61" i="1" s="1"/>
  <c r="AN63" i="12" s="1"/>
  <c r="AK53" i="1"/>
  <c r="AL53" i="1" s="1"/>
  <c r="AN55" i="12" s="1"/>
  <c r="AG32" i="1"/>
  <c r="AH32" i="1" s="1"/>
  <c r="AI34" i="12" s="1"/>
  <c r="AK66" i="1"/>
  <c r="AL66" i="1" s="1"/>
  <c r="AN68" i="12" s="1"/>
  <c r="AK56" i="1"/>
  <c r="AL56" i="1" s="1"/>
  <c r="AN58" i="12" s="1"/>
  <c r="AG44" i="1"/>
  <c r="AH44" i="1" s="1"/>
  <c r="AI46" i="12" s="1"/>
  <c r="AK50" i="1"/>
  <c r="AL50" i="1" s="1"/>
  <c r="AN52" i="12" s="1"/>
  <c r="AG25" i="1"/>
  <c r="AH25" i="1" s="1"/>
  <c r="AI27" i="12" s="1"/>
  <c r="AG28" i="1"/>
  <c r="AH28" i="1" s="1"/>
  <c r="AI30" i="12" s="1"/>
  <c r="AK45" i="1"/>
  <c r="AL45" i="1" s="1"/>
  <c r="AN47" i="12" s="1"/>
  <c r="AG23" i="1"/>
  <c r="AH23" i="1" s="1"/>
  <c r="AI25" i="12" s="1"/>
  <c r="AG22" i="1"/>
  <c r="AH22" i="1" s="1"/>
  <c r="AI24" i="12" s="1"/>
  <c r="AG21" i="1"/>
  <c r="AH21" i="1" s="1"/>
  <c r="AI23" i="12" s="1"/>
  <c r="AG31" i="1"/>
  <c r="AH31" i="1" s="1"/>
  <c r="AI33" i="12" s="1"/>
  <c r="AK48" i="1"/>
  <c r="AL48" i="1" s="1"/>
  <c r="AN50" i="12" s="1"/>
  <c r="AK42" i="1"/>
  <c r="AL42" i="1" s="1"/>
  <c r="AN44" i="12" s="1"/>
  <c r="AG20" i="1"/>
  <c r="AH20" i="1" s="1"/>
  <c r="AI22" i="12" s="1"/>
  <c r="AK59" i="1"/>
  <c r="AL59" i="1" s="1"/>
  <c r="AN61" i="12" s="1"/>
  <c r="AK51" i="1"/>
  <c r="AL51" i="1" s="1"/>
  <c r="AN53" i="12" s="1"/>
  <c r="AG29" i="1"/>
  <c r="AH29" i="1" s="1"/>
  <c r="AI31" i="12" s="1"/>
  <c r="AK47" i="1"/>
  <c r="AL47" i="1" s="1"/>
  <c r="AN49" i="12" s="1"/>
  <c r="AK43" i="1"/>
  <c r="AL43" i="1" s="1"/>
  <c r="AN45" i="12" s="1"/>
  <c r="AK41" i="1"/>
  <c r="AL41" i="1" s="1"/>
  <c r="AN43" i="12" s="1"/>
  <c r="AK40" i="1"/>
  <c r="AL40" i="1" s="1"/>
  <c r="AN42" i="12" s="1"/>
  <c r="AG27" i="1"/>
  <c r="AH27" i="1" s="1"/>
  <c r="AI29" i="12" s="1"/>
  <c r="AG45" i="1"/>
  <c r="AH45" i="1" s="1"/>
  <c r="AI47" i="12" s="1"/>
  <c r="AG38" i="1"/>
  <c r="AH38" i="1" s="1"/>
  <c r="AI40" i="12" s="1"/>
  <c r="AK52" i="1"/>
  <c r="AL52" i="1" s="1"/>
  <c r="AN54" i="12" s="1"/>
  <c r="AK49" i="1"/>
  <c r="AL49" i="1" s="1"/>
  <c r="AN51" i="12" s="1"/>
  <c r="AG26" i="1"/>
  <c r="AH26" i="1" s="1"/>
  <c r="AI28" i="12" s="1"/>
  <c r="AK44" i="1"/>
  <c r="AL44" i="1" s="1"/>
  <c r="AN46" i="12" s="1"/>
  <c r="AG24" i="1"/>
  <c r="AH24" i="1" s="1"/>
  <c r="AI26" i="12" s="1"/>
  <c r="AG46" i="1"/>
  <c r="AH46" i="1" s="1"/>
  <c r="AI48" i="12" s="1"/>
  <c r="AG30" i="1"/>
  <c r="AH30" i="1" s="1"/>
  <c r="AI32" i="12" s="1"/>
  <c r="AK39" i="1"/>
  <c r="AL39" i="1" s="1"/>
  <c r="AN41" i="12" s="1"/>
  <c r="AG33" i="1"/>
  <c r="AH33" i="1" s="1"/>
  <c r="AI35" i="12" s="1"/>
  <c r="AK46" i="1"/>
  <c r="AL46" i="1" s="1"/>
  <c r="AN48" i="12" s="1"/>
  <c r="AG16" i="1"/>
  <c r="AH16" i="1" s="1"/>
  <c r="AI18" i="12" s="1"/>
  <c r="AK34" i="1"/>
  <c r="AL34" i="1" s="1"/>
  <c r="AN36" i="12" s="1"/>
  <c r="AG14" i="1"/>
  <c r="AH14" i="1" s="1"/>
  <c r="AI16" i="12" s="1"/>
  <c r="AG19" i="1"/>
  <c r="AH19" i="1" s="1"/>
  <c r="AI21" i="12" s="1"/>
  <c r="AK37" i="1"/>
  <c r="AL37" i="1" s="1"/>
  <c r="AN39" i="12" s="1"/>
  <c r="AG13" i="1"/>
  <c r="AH13" i="1" s="1"/>
  <c r="AI15" i="12" s="1"/>
  <c r="AG12" i="1"/>
  <c r="AH12" i="1" s="1"/>
  <c r="AI14" i="12" s="1"/>
  <c r="AK36" i="1"/>
  <c r="AL36" i="1" s="1"/>
  <c r="AN38" i="12" s="1"/>
  <c r="AG17" i="1"/>
  <c r="AH17" i="1" s="1"/>
  <c r="AI19" i="12" s="1"/>
  <c r="AK32" i="1"/>
  <c r="AL32" i="1" s="1"/>
  <c r="AN34" i="12" s="1"/>
  <c r="AG15" i="1"/>
  <c r="AH15" i="1" s="1"/>
  <c r="AI17" i="12" s="1"/>
  <c r="AK30" i="1"/>
  <c r="AL30" i="1" s="1"/>
  <c r="AN32" i="12" s="1"/>
  <c r="AK29" i="1"/>
  <c r="AL29" i="1" s="1"/>
  <c r="AN31" i="12" s="1"/>
  <c r="AK28" i="1"/>
  <c r="AL28" i="1" s="1"/>
  <c r="AN30" i="12" s="1"/>
  <c r="AK38" i="1"/>
  <c r="AL38" i="1" s="1"/>
  <c r="AN40" i="12" s="1"/>
  <c r="AK31" i="1"/>
  <c r="AL31" i="1" s="1"/>
  <c r="AN33" i="12" s="1"/>
  <c r="AG10" i="1"/>
  <c r="AH10" i="1" s="1"/>
  <c r="AI12" i="12" s="1"/>
  <c r="AK33" i="1"/>
  <c r="AL33" i="1" s="1"/>
  <c r="AN35" i="12" s="1"/>
  <c r="AG18" i="1"/>
  <c r="AH18" i="1" s="1"/>
  <c r="AI20" i="12" s="1"/>
  <c r="AG9" i="1"/>
  <c r="AH9" i="1" s="1"/>
  <c r="AI11" i="12" s="1"/>
  <c r="AK35" i="1"/>
  <c r="AL35" i="1" s="1"/>
  <c r="AN37" i="12" s="1"/>
  <c r="AG11" i="1"/>
  <c r="AH11" i="1" s="1"/>
  <c r="AI13" i="12" s="1"/>
  <c r="AK20" i="1"/>
  <c r="AL20" i="1" s="1"/>
  <c r="AN22" i="12" s="1"/>
  <c r="AK23" i="1"/>
  <c r="AL23" i="1" s="1"/>
  <c r="AN25" i="12" s="1"/>
  <c r="AK18" i="1"/>
  <c r="AL18" i="1" s="1"/>
  <c r="AN20" i="12" s="1"/>
  <c r="AK11" i="1"/>
  <c r="AL11" i="1" s="1"/>
  <c r="AN13" i="12" s="1"/>
  <c r="AK26" i="1"/>
  <c r="AL26" i="1" s="1"/>
  <c r="AN28" i="12" s="1"/>
  <c r="AK24" i="1"/>
  <c r="AL24" i="1" s="1"/>
  <c r="AN26" i="12" s="1"/>
  <c r="AK19" i="1"/>
  <c r="AL19" i="1" s="1"/>
  <c r="AN21" i="12" s="1"/>
  <c r="AK17" i="1"/>
  <c r="AL17" i="1" s="1"/>
  <c r="AN19" i="12" s="1"/>
  <c r="AK9" i="1"/>
  <c r="AL9" i="1" s="1"/>
  <c r="AN11" i="12" s="1"/>
  <c r="AC93" i="1"/>
  <c r="AD93" i="1" s="1"/>
  <c r="AK25" i="1"/>
  <c r="AL25" i="1" s="1"/>
  <c r="AN27" i="12" s="1"/>
  <c r="AK14" i="1"/>
  <c r="AL14" i="1" s="1"/>
  <c r="AN16" i="12" s="1"/>
  <c r="AC25" i="1"/>
  <c r="AC69" i="1"/>
  <c r="AK27" i="1"/>
  <c r="AL27" i="1" s="1"/>
  <c r="AN29" i="12" s="1"/>
  <c r="AK22" i="1"/>
  <c r="AL22" i="1" s="1"/>
  <c r="AN24" i="12" s="1"/>
  <c r="AK16" i="1"/>
  <c r="AL16" i="1" s="1"/>
  <c r="AN18" i="12" s="1"/>
  <c r="AK13" i="1"/>
  <c r="AL13" i="1" s="1"/>
  <c r="AN15" i="12" s="1"/>
  <c r="AC56" i="1"/>
  <c r="AK21" i="1"/>
  <c r="AL21" i="1" s="1"/>
  <c r="AN23" i="12" s="1"/>
  <c r="AK15" i="1"/>
  <c r="AL15" i="1" s="1"/>
  <c r="AN17" i="12" s="1"/>
  <c r="AK10" i="1"/>
  <c r="AL10" i="1" s="1"/>
  <c r="AN12" i="12" s="1"/>
  <c r="AC97" i="1"/>
  <c r="AD97" i="1" s="1"/>
  <c r="AC81" i="1"/>
  <c r="AD81" i="1" s="1"/>
  <c r="AK12" i="1"/>
  <c r="AL12" i="1" s="1"/>
  <c r="AN14" i="12" s="1"/>
  <c r="AC13" i="1"/>
  <c r="AC66" i="1"/>
  <c r="Y116" i="1"/>
  <c r="BA44" i="1"/>
  <c r="BA14" i="1"/>
  <c r="Y115" i="1"/>
  <c r="Y113" i="1"/>
  <c r="BA13" i="1"/>
  <c r="BA49" i="1"/>
  <c r="BA28" i="1"/>
  <c r="BA61" i="1"/>
  <c r="BA29" i="1"/>
  <c r="BA62" i="1"/>
  <c r="BA58" i="1"/>
  <c r="BA47" i="1"/>
  <c r="BA34" i="1"/>
  <c r="BA23" i="1"/>
  <c r="BA25" i="1"/>
  <c r="BA26" i="1"/>
  <c r="AC22" i="1"/>
  <c r="AC38" i="1"/>
  <c r="AC54" i="1"/>
  <c r="AC71" i="1"/>
  <c r="Y46" i="1"/>
  <c r="BA27" i="1"/>
  <c r="AC23" i="1"/>
  <c r="AC39" i="1"/>
  <c r="AC55" i="1"/>
  <c r="AC72" i="1"/>
  <c r="Y47" i="1"/>
  <c r="BA30" i="1"/>
  <c r="AC24" i="1"/>
  <c r="AC40" i="1"/>
  <c r="AC57" i="1"/>
  <c r="AC73" i="1"/>
  <c r="Y57" i="1"/>
  <c r="AC75" i="1"/>
  <c r="AD75" i="1" s="1"/>
  <c r="Y51" i="1"/>
  <c r="Y76" i="1"/>
  <c r="AC28" i="1"/>
  <c r="AC70" i="1"/>
  <c r="Q35" i="1"/>
  <c r="Q68" i="1"/>
  <c r="Y37" i="1"/>
  <c r="Y66" i="1"/>
  <c r="Q61" i="1"/>
  <c r="Y99" i="1"/>
  <c r="E32" i="1"/>
  <c r="AC58" i="1"/>
  <c r="Q34" i="1"/>
  <c r="Q41" i="1"/>
  <c r="BA18" i="1"/>
  <c r="BA73" i="1"/>
  <c r="BA20" i="1"/>
  <c r="AS8" i="1"/>
  <c r="AT8" i="1" s="1"/>
  <c r="BD10" i="12" s="1"/>
  <c r="Y8" i="1"/>
  <c r="AC82" i="1"/>
  <c r="AD82" i="1" s="1"/>
  <c r="AC85" i="1"/>
  <c r="AD85" i="1" s="1"/>
  <c r="AC114" i="1"/>
  <c r="AD114" i="1" s="1"/>
  <c r="AC123" i="1"/>
  <c r="AD123" i="1" s="1"/>
  <c r="AD119" i="1"/>
  <c r="AC110" i="1"/>
  <c r="AD110" i="1" s="1"/>
  <c r="Y71" i="1"/>
  <c r="AC111" i="1"/>
  <c r="AD111" i="1" s="1"/>
  <c r="Y72" i="1"/>
  <c r="AC112" i="1"/>
  <c r="AD112" i="1" s="1"/>
  <c r="Y88" i="1"/>
  <c r="AC26" i="1"/>
  <c r="AC42" i="1"/>
  <c r="AC59" i="1"/>
  <c r="Y10" i="1"/>
  <c r="Y75" i="1"/>
  <c r="AC99" i="1"/>
  <c r="AD99" i="1" s="1"/>
  <c r="Y27" i="1"/>
  <c r="Y41" i="1"/>
  <c r="BA68" i="1"/>
  <c r="E12" i="1"/>
  <c r="AC80" i="1"/>
  <c r="AD80" i="1" s="1"/>
  <c r="Y69" i="1"/>
  <c r="Q21" i="1"/>
  <c r="Q54" i="1"/>
  <c r="Y84" i="1"/>
  <c r="AC89" i="1"/>
  <c r="AD89" i="1" s="1"/>
  <c r="Y53" i="1"/>
  <c r="Q23" i="1"/>
  <c r="Q56" i="1"/>
  <c r="AC20" i="1"/>
  <c r="Q73" i="1"/>
  <c r="Q17" i="1"/>
  <c r="AC21" i="1"/>
  <c r="Q67" i="1"/>
  <c r="Y45" i="1"/>
  <c r="AC36" i="1"/>
  <c r="AC94" i="1"/>
  <c r="AD94" i="1" s="1"/>
  <c r="BA12" i="1"/>
  <c r="BA53" i="1"/>
  <c r="AK8" i="1"/>
  <c r="AL8" i="1" s="1"/>
  <c r="AN10" i="12" s="1"/>
  <c r="BA15" i="1"/>
  <c r="BA24" i="1"/>
  <c r="BA57" i="1"/>
  <c r="BA36" i="1"/>
  <c r="BA69" i="1"/>
  <c r="BA37" i="1"/>
  <c r="BA70" i="1"/>
  <c r="BA71" i="1"/>
  <c r="BA59" i="1"/>
  <c r="BA48" i="1"/>
  <c r="BA35" i="1"/>
  <c r="BA38" i="1"/>
  <c r="BA56" i="1"/>
  <c r="Y30" i="1"/>
  <c r="Y102" i="1"/>
  <c r="BA66" i="1"/>
  <c r="Y31" i="1"/>
  <c r="Y103" i="1"/>
  <c r="BA67" i="1"/>
  <c r="Y40" i="1"/>
  <c r="Y112" i="1"/>
  <c r="E10" i="1"/>
  <c r="AC90" i="1"/>
  <c r="AD90" i="1" s="1"/>
  <c r="Y34" i="1"/>
  <c r="BA11" i="1"/>
  <c r="AC19" i="1"/>
  <c r="AC35" i="1"/>
  <c r="AC51" i="1"/>
  <c r="AC68" i="1"/>
  <c r="Y60" i="1"/>
  <c r="Q11" i="1"/>
  <c r="Q43" i="1"/>
  <c r="Y79" i="1"/>
  <c r="AC101" i="1"/>
  <c r="AD101" i="1" s="1"/>
  <c r="E36" i="1"/>
  <c r="Q69" i="1"/>
  <c r="Y101" i="1"/>
  <c r="AC33" i="1"/>
  <c r="Y50" i="1"/>
  <c r="AC37" i="1"/>
  <c r="Y85" i="1"/>
  <c r="AC62" i="1"/>
  <c r="Q16" i="1"/>
  <c r="Q40" i="1"/>
  <c r="Q58" i="1"/>
  <c r="AC45" i="1"/>
  <c r="E46" i="1"/>
  <c r="BI12" i="1"/>
  <c r="BJ12" i="1" s="1"/>
  <c r="BY14" i="12" s="1"/>
  <c r="Q106" i="1"/>
  <c r="R106" i="1" s="1"/>
  <c r="S108" i="12" s="1"/>
  <c r="Q107" i="1"/>
  <c r="R107" i="1" s="1"/>
  <c r="S109" i="12" s="1"/>
  <c r="U108" i="1"/>
  <c r="V108" i="1" s="1"/>
  <c r="X110" i="12" s="1"/>
  <c r="Q108" i="1"/>
  <c r="R108" i="1" s="1"/>
  <c r="S110" i="12" s="1"/>
  <c r="U106" i="1"/>
  <c r="V106" i="1" s="1"/>
  <c r="X108" i="12" s="1"/>
  <c r="U107" i="1"/>
  <c r="V107" i="1" s="1"/>
  <c r="X109" i="12" s="1"/>
  <c r="Q105" i="1"/>
  <c r="R105" i="1" s="1"/>
  <c r="S107" i="12" s="1"/>
  <c r="U103" i="1"/>
  <c r="V103" i="1" s="1"/>
  <c r="X105" i="12" s="1"/>
  <c r="Q99" i="1"/>
  <c r="R99" i="1" s="1"/>
  <c r="S101" i="12" s="1"/>
  <c r="U105" i="1"/>
  <c r="V105" i="1" s="1"/>
  <c r="X107" i="12" s="1"/>
  <c r="Q103" i="1"/>
  <c r="R103" i="1" s="1"/>
  <c r="S105" i="12" s="1"/>
  <c r="Q98" i="1"/>
  <c r="R98" i="1" s="1"/>
  <c r="S100" i="12" s="1"/>
  <c r="U102" i="1"/>
  <c r="V102" i="1" s="1"/>
  <c r="X104" i="12" s="1"/>
  <c r="U104" i="1"/>
  <c r="V104" i="1" s="1"/>
  <c r="X106" i="12" s="1"/>
  <c r="U100" i="1"/>
  <c r="V100" i="1" s="1"/>
  <c r="X102" i="12" s="1"/>
  <c r="Q104" i="1"/>
  <c r="R104" i="1" s="1"/>
  <c r="S106" i="12" s="1"/>
  <c r="Q102" i="1"/>
  <c r="R102" i="1" s="1"/>
  <c r="S104" i="12" s="1"/>
  <c r="Q101" i="1"/>
  <c r="R101" i="1" s="1"/>
  <c r="S103" i="12" s="1"/>
  <c r="U101" i="1"/>
  <c r="V101" i="1" s="1"/>
  <c r="X103" i="12" s="1"/>
  <c r="Q97" i="1"/>
  <c r="R97" i="1" s="1"/>
  <c r="S99" i="12" s="1"/>
  <c r="U97" i="1"/>
  <c r="V97" i="1" s="1"/>
  <c r="X99" i="12" s="1"/>
  <c r="Q100" i="1"/>
  <c r="R100" i="1" s="1"/>
  <c r="S102" i="12" s="1"/>
  <c r="Q96" i="1"/>
  <c r="R96" i="1" s="1"/>
  <c r="S98" i="12" s="1"/>
  <c r="U96" i="1"/>
  <c r="V96" i="1" s="1"/>
  <c r="X98" i="12" s="1"/>
  <c r="U93" i="1"/>
  <c r="V93" i="1" s="1"/>
  <c r="X95" i="12" s="1"/>
  <c r="Q91" i="1"/>
  <c r="R91" i="1" s="1"/>
  <c r="S93" i="12" s="1"/>
  <c r="Q95" i="1"/>
  <c r="R95" i="1" s="1"/>
  <c r="S97" i="12" s="1"/>
  <c r="U95" i="1"/>
  <c r="V95" i="1" s="1"/>
  <c r="X97" i="12" s="1"/>
  <c r="U94" i="1"/>
  <c r="V94" i="1" s="1"/>
  <c r="X96" i="12" s="1"/>
  <c r="U98" i="1"/>
  <c r="V98" i="1" s="1"/>
  <c r="X100" i="12" s="1"/>
  <c r="Q93" i="1"/>
  <c r="R93" i="1" s="1"/>
  <c r="S95" i="12" s="1"/>
  <c r="Q92" i="1"/>
  <c r="R92" i="1" s="1"/>
  <c r="S94" i="12" s="1"/>
  <c r="Q94" i="1"/>
  <c r="R94" i="1" s="1"/>
  <c r="S96" i="12" s="1"/>
  <c r="U92" i="1"/>
  <c r="V92" i="1" s="1"/>
  <c r="X94" i="12" s="1"/>
  <c r="U99" i="1"/>
  <c r="V99" i="1" s="1"/>
  <c r="X101" i="12" s="1"/>
  <c r="U91" i="1"/>
  <c r="V91" i="1" s="1"/>
  <c r="X93" i="12" s="1"/>
  <c r="Q84" i="1"/>
  <c r="R84" i="1" s="1"/>
  <c r="S86" i="12" s="1"/>
  <c r="U86" i="1"/>
  <c r="V86" i="1" s="1"/>
  <c r="X88" i="12" s="1"/>
  <c r="Q86" i="1"/>
  <c r="R86" i="1" s="1"/>
  <c r="S88" i="12" s="1"/>
  <c r="U87" i="1"/>
  <c r="V87" i="1" s="1"/>
  <c r="X89" i="12" s="1"/>
  <c r="Q90" i="1"/>
  <c r="R90" i="1" s="1"/>
  <c r="S92" i="12" s="1"/>
  <c r="Q85" i="1"/>
  <c r="R85" i="1" s="1"/>
  <c r="S87" i="12" s="1"/>
  <c r="U85" i="1"/>
  <c r="V85" i="1" s="1"/>
  <c r="X87" i="12" s="1"/>
  <c r="U89" i="1"/>
  <c r="V89" i="1" s="1"/>
  <c r="X91" i="12" s="1"/>
  <c r="Q87" i="1"/>
  <c r="R87" i="1" s="1"/>
  <c r="S89" i="12" s="1"/>
  <c r="U88" i="1"/>
  <c r="V88" i="1" s="1"/>
  <c r="X90" i="12" s="1"/>
  <c r="U90" i="1"/>
  <c r="V90" i="1" s="1"/>
  <c r="X92" i="12" s="1"/>
  <c r="Q89" i="1"/>
  <c r="R89" i="1" s="1"/>
  <c r="S91" i="12" s="1"/>
  <c r="Q88" i="1"/>
  <c r="R88" i="1" s="1"/>
  <c r="S90" i="12" s="1"/>
  <c r="Q81" i="1"/>
  <c r="R81" i="1" s="1"/>
  <c r="S83" i="12" s="1"/>
  <c r="Q79" i="1"/>
  <c r="R79" i="1" s="1"/>
  <c r="S81" i="12" s="1"/>
  <c r="Q78" i="1"/>
  <c r="R78" i="1" s="1"/>
  <c r="S80" i="12" s="1"/>
  <c r="Q77" i="1"/>
  <c r="R77" i="1" s="1"/>
  <c r="S79" i="12" s="1"/>
  <c r="U82" i="1"/>
  <c r="V82" i="1" s="1"/>
  <c r="X84" i="12" s="1"/>
  <c r="U75" i="1"/>
  <c r="V75" i="1" s="1"/>
  <c r="X77" i="12" s="1"/>
  <c r="U74" i="1"/>
  <c r="V74" i="1" s="1"/>
  <c r="X76" i="12" s="1"/>
  <c r="U81" i="1"/>
  <c r="V81" i="1" s="1"/>
  <c r="X83" i="12" s="1"/>
  <c r="Q76" i="1"/>
  <c r="R76" i="1" s="1"/>
  <c r="S78" i="12" s="1"/>
  <c r="U77" i="1"/>
  <c r="V77" i="1" s="1"/>
  <c r="X79" i="12" s="1"/>
  <c r="U78" i="1"/>
  <c r="V78" i="1" s="1"/>
  <c r="X80" i="12" s="1"/>
  <c r="U84" i="1"/>
  <c r="V84" i="1" s="1"/>
  <c r="X86" i="12" s="1"/>
  <c r="U83" i="1"/>
  <c r="V83" i="1" s="1"/>
  <c r="X85" i="12" s="1"/>
  <c r="U80" i="1"/>
  <c r="V80" i="1" s="1"/>
  <c r="X82" i="12" s="1"/>
  <c r="U76" i="1"/>
  <c r="V76" i="1" s="1"/>
  <c r="X78" i="12" s="1"/>
  <c r="Q83" i="1"/>
  <c r="R83" i="1" s="1"/>
  <c r="S85" i="12" s="1"/>
  <c r="U79" i="1"/>
  <c r="V79" i="1" s="1"/>
  <c r="X81" i="12" s="1"/>
  <c r="Q82" i="1"/>
  <c r="R82" i="1" s="1"/>
  <c r="S84" i="12" s="1"/>
  <c r="Q80" i="1"/>
  <c r="R80" i="1" s="1"/>
  <c r="S82" i="12" s="1"/>
  <c r="U72" i="1"/>
  <c r="V72" i="1" s="1"/>
  <c r="X74" i="12" s="1"/>
  <c r="U71" i="1"/>
  <c r="V71" i="1" s="1"/>
  <c r="X73" i="12" s="1"/>
  <c r="Q75" i="1"/>
  <c r="R75" i="1" s="1"/>
  <c r="S77" i="12" s="1"/>
  <c r="U67" i="1"/>
  <c r="V67" i="1" s="1"/>
  <c r="X69" i="12" s="1"/>
  <c r="U70" i="1"/>
  <c r="V70" i="1" s="1"/>
  <c r="X72" i="12" s="1"/>
  <c r="U73" i="1"/>
  <c r="V73" i="1" s="1"/>
  <c r="X75" i="12" s="1"/>
  <c r="U68" i="1"/>
  <c r="V68" i="1" s="1"/>
  <c r="X70" i="12" s="1"/>
  <c r="U69" i="1"/>
  <c r="V69" i="1" s="1"/>
  <c r="X71" i="12" s="1"/>
  <c r="U66" i="1"/>
  <c r="V66" i="1" s="1"/>
  <c r="X68" i="12" s="1"/>
  <c r="U57" i="1"/>
  <c r="V57" i="1" s="1"/>
  <c r="X59" i="12" s="1"/>
  <c r="U55" i="1"/>
  <c r="V55" i="1" s="1"/>
  <c r="X57" i="12" s="1"/>
  <c r="U54" i="1"/>
  <c r="V54" i="1" s="1"/>
  <c r="X56" i="12" s="1"/>
  <c r="U65" i="1"/>
  <c r="V65" i="1" s="1"/>
  <c r="X67" i="12" s="1"/>
  <c r="U64" i="1"/>
  <c r="V64" i="1" s="1"/>
  <c r="X66" i="12" s="1"/>
  <c r="U56" i="1"/>
  <c r="V56" i="1" s="1"/>
  <c r="X58" i="12" s="1"/>
  <c r="U63" i="1"/>
  <c r="V63" i="1" s="1"/>
  <c r="X65" i="12" s="1"/>
  <c r="U50" i="1"/>
  <c r="V50" i="1" s="1"/>
  <c r="X52" i="12" s="1"/>
  <c r="U60" i="1"/>
  <c r="V60" i="1" s="1"/>
  <c r="X62" i="12" s="1"/>
  <c r="U58" i="1"/>
  <c r="V58" i="1" s="1"/>
  <c r="X60" i="12" s="1"/>
  <c r="U49" i="1"/>
  <c r="V49" i="1" s="1"/>
  <c r="X51" i="12" s="1"/>
  <c r="U61" i="1"/>
  <c r="V61" i="1" s="1"/>
  <c r="X63" i="12" s="1"/>
  <c r="U52" i="1"/>
  <c r="V52" i="1" s="1"/>
  <c r="X54" i="12" s="1"/>
  <c r="U62" i="1"/>
  <c r="V62" i="1" s="1"/>
  <c r="X64" i="12" s="1"/>
  <c r="U59" i="1"/>
  <c r="V59" i="1" s="1"/>
  <c r="X61" i="12" s="1"/>
  <c r="U53" i="1"/>
  <c r="V53" i="1" s="1"/>
  <c r="X55" i="12" s="1"/>
  <c r="U51" i="1"/>
  <c r="V51" i="1" s="1"/>
  <c r="X53" i="12" s="1"/>
  <c r="U48" i="1"/>
  <c r="V48" i="1" s="1"/>
  <c r="X50" i="12" s="1"/>
  <c r="U45" i="1"/>
  <c r="V45" i="1" s="1"/>
  <c r="X47" i="12" s="1"/>
  <c r="U38" i="1"/>
  <c r="V38" i="1" s="1"/>
  <c r="X40" i="12" s="1"/>
  <c r="U44" i="1"/>
  <c r="V44" i="1" s="1"/>
  <c r="X46" i="12" s="1"/>
  <c r="U47" i="1"/>
  <c r="V47" i="1" s="1"/>
  <c r="X49" i="12" s="1"/>
  <c r="U35" i="1"/>
  <c r="V35" i="1" s="1"/>
  <c r="X37" i="12" s="1"/>
  <c r="U36" i="1"/>
  <c r="V36" i="1" s="1"/>
  <c r="X38" i="12" s="1"/>
  <c r="U33" i="1"/>
  <c r="V33" i="1" s="1"/>
  <c r="X35" i="12" s="1"/>
  <c r="U37" i="1"/>
  <c r="V37" i="1" s="1"/>
  <c r="X39" i="12" s="1"/>
  <c r="U43" i="1"/>
  <c r="V43" i="1" s="1"/>
  <c r="X45" i="12" s="1"/>
  <c r="U40" i="1"/>
  <c r="V40" i="1" s="1"/>
  <c r="X42" i="12" s="1"/>
  <c r="U41" i="1"/>
  <c r="V41" i="1" s="1"/>
  <c r="X43" i="12" s="1"/>
  <c r="U39" i="1"/>
  <c r="V39" i="1" s="1"/>
  <c r="X41" i="12" s="1"/>
  <c r="U34" i="1"/>
  <c r="V34" i="1" s="1"/>
  <c r="X36" i="12" s="1"/>
  <c r="U30" i="1"/>
  <c r="V30" i="1" s="1"/>
  <c r="X32" i="12" s="1"/>
  <c r="Q121" i="1"/>
  <c r="R121" i="1" s="1"/>
  <c r="S123" i="12" s="1"/>
  <c r="U120" i="1"/>
  <c r="V120" i="1" s="1"/>
  <c r="X122" i="12" s="1"/>
  <c r="U28" i="1"/>
  <c r="V28" i="1" s="1"/>
  <c r="X30" i="12" s="1"/>
  <c r="U26" i="1"/>
  <c r="V26" i="1" s="1"/>
  <c r="X28" i="12" s="1"/>
  <c r="U23" i="1"/>
  <c r="V23" i="1" s="1"/>
  <c r="X25" i="12" s="1"/>
  <c r="U22" i="1"/>
  <c r="V22" i="1" s="1"/>
  <c r="X24" i="12" s="1"/>
  <c r="Y120" i="1"/>
  <c r="Q120" i="1"/>
  <c r="R120" i="1" s="1"/>
  <c r="S122" i="12" s="1"/>
  <c r="U25" i="1"/>
  <c r="V25" i="1" s="1"/>
  <c r="X27" i="12" s="1"/>
  <c r="Y123" i="1"/>
  <c r="U32" i="1"/>
  <c r="V32" i="1" s="1"/>
  <c r="X34" i="12" s="1"/>
  <c r="U123" i="1"/>
  <c r="V123" i="1" s="1"/>
  <c r="X125" i="12" s="1"/>
  <c r="U46" i="1"/>
  <c r="V46" i="1" s="1"/>
  <c r="X48" i="12" s="1"/>
  <c r="U27" i="1"/>
  <c r="V27" i="1" s="1"/>
  <c r="X29" i="12" s="1"/>
  <c r="Q123" i="1"/>
  <c r="R123" i="1" s="1"/>
  <c r="S125" i="12" s="1"/>
  <c r="Y121" i="1"/>
  <c r="U122" i="1"/>
  <c r="V122" i="1" s="1"/>
  <c r="X124" i="12" s="1"/>
  <c r="U121" i="1"/>
  <c r="V121" i="1" s="1"/>
  <c r="X123" i="12" s="1"/>
  <c r="Q119" i="1"/>
  <c r="R119" i="1" s="1"/>
  <c r="S121" i="12" s="1"/>
  <c r="U29" i="1"/>
  <c r="V29" i="1" s="1"/>
  <c r="X31" i="12" s="1"/>
  <c r="U24" i="1"/>
  <c r="V24" i="1" s="1"/>
  <c r="X26" i="12" s="1"/>
  <c r="U21" i="1"/>
  <c r="V21" i="1" s="1"/>
  <c r="X23" i="12" s="1"/>
  <c r="U42" i="1"/>
  <c r="V42" i="1" s="1"/>
  <c r="X44" i="12" s="1"/>
  <c r="U31" i="1"/>
  <c r="V31" i="1" s="1"/>
  <c r="X33" i="12" s="1"/>
  <c r="Y122" i="1"/>
  <c r="Q122" i="1"/>
  <c r="R122" i="1" s="1"/>
  <c r="S124" i="12" s="1"/>
  <c r="Q117" i="1"/>
  <c r="R117" i="1" s="1"/>
  <c r="S119" i="12" s="1"/>
  <c r="U11" i="1"/>
  <c r="V11" i="1" s="1"/>
  <c r="X13" i="12" s="1"/>
  <c r="Y119" i="1"/>
  <c r="Y118" i="1"/>
  <c r="Y117" i="1"/>
  <c r="U17" i="1"/>
  <c r="V17" i="1" s="1"/>
  <c r="X19" i="12" s="1"/>
  <c r="Q114" i="1"/>
  <c r="R114" i="1" s="1"/>
  <c r="S116" i="12" s="1"/>
  <c r="Q113" i="1"/>
  <c r="R113" i="1" s="1"/>
  <c r="S115" i="12" s="1"/>
  <c r="U113" i="1"/>
  <c r="V113" i="1" s="1"/>
  <c r="X115" i="12" s="1"/>
  <c r="U110" i="1"/>
  <c r="V110" i="1" s="1"/>
  <c r="X112" i="12" s="1"/>
  <c r="U119" i="1"/>
  <c r="V119" i="1" s="1"/>
  <c r="X121" i="12" s="1"/>
  <c r="Q118" i="1"/>
  <c r="R118" i="1" s="1"/>
  <c r="S120" i="12" s="1"/>
  <c r="U19" i="1"/>
  <c r="V19" i="1" s="1"/>
  <c r="X21" i="12" s="1"/>
  <c r="U14" i="1"/>
  <c r="V14" i="1" s="1"/>
  <c r="X16" i="12" s="1"/>
  <c r="U13" i="1"/>
  <c r="V13" i="1" s="1"/>
  <c r="X15" i="12" s="1"/>
  <c r="U111" i="1"/>
  <c r="V111" i="1" s="1"/>
  <c r="X113" i="12" s="1"/>
  <c r="U116" i="1"/>
  <c r="V116" i="1" s="1"/>
  <c r="X118" i="12" s="1"/>
  <c r="Q115" i="1"/>
  <c r="R115" i="1" s="1"/>
  <c r="S117" i="12" s="1"/>
  <c r="U12" i="1"/>
  <c r="V12" i="1" s="1"/>
  <c r="X14" i="12" s="1"/>
  <c r="Q110" i="1"/>
  <c r="R110" i="1" s="1"/>
  <c r="S112" i="12" s="1"/>
  <c r="U118" i="1"/>
  <c r="V118" i="1" s="1"/>
  <c r="X120" i="12" s="1"/>
  <c r="U115" i="1"/>
  <c r="V115" i="1" s="1"/>
  <c r="X117" i="12" s="1"/>
  <c r="U10" i="1"/>
  <c r="V10" i="1" s="1"/>
  <c r="X12" i="12" s="1"/>
  <c r="U20" i="1"/>
  <c r="V20" i="1" s="1"/>
  <c r="X22" i="12" s="1"/>
  <c r="U117" i="1"/>
  <c r="V117" i="1" s="1"/>
  <c r="X119" i="12" s="1"/>
  <c r="U112" i="1"/>
  <c r="V112" i="1" s="1"/>
  <c r="X114" i="12" s="1"/>
  <c r="U18" i="1"/>
  <c r="V18" i="1" s="1"/>
  <c r="X20" i="12" s="1"/>
  <c r="Q116" i="1"/>
  <c r="R116" i="1" s="1"/>
  <c r="S118" i="12" s="1"/>
  <c r="U114" i="1"/>
  <c r="V114" i="1" s="1"/>
  <c r="X116" i="12" s="1"/>
  <c r="Q112" i="1"/>
  <c r="R112" i="1" s="1"/>
  <c r="S114" i="12" s="1"/>
  <c r="U16" i="1"/>
  <c r="V16" i="1" s="1"/>
  <c r="X18" i="12" s="1"/>
  <c r="U15" i="1"/>
  <c r="V15" i="1" s="1"/>
  <c r="X17" i="12" s="1"/>
  <c r="Q111" i="1"/>
  <c r="R111" i="1" s="1"/>
  <c r="S113" i="12" s="1"/>
  <c r="Y24" i="1"/>
  <c r="Q109" i="1"/>
  <c r="R109" i="1" s="1"/>
  <c r="S111" i="12" s="1"/>
  <c r="Q10" i="1"/>
  <c r="Y70" i="1"/>
  <c r="Q50" i="1"/>
  <c r="Q30" i="1"/>
  <c r="Y107" i="1"/>
  <c r="U9" i="1"/>
  <c r="V9" i="1" s="1"/>
  <c r="X11" i="12" s="1"/>
  <c r="Q26" i="1"/>
  <c r="Q22" i="1"/>
  <c r="Q63" i="1"/>
  <c r="Y36" i="1"/>
  <c r="Q51" i="1"/>
  <c r="Q46" i="1"/>
  <c r="Y78" i="1"/>
  <c r="Y77" i="1"/>
  <c r="Q59" i="1"/>
  <c r="Y89" i="1"/>
  <c r="Q57" i="1"/>
  <c r="Y81" i="1"/>
  <c r="Q33" i="1"/>
  <c r="Q38" i="1"/>
  <c r="U109" i="1"/>
  <c r="V109" i="1" s="1"/>
  <c r="X111" i="12" s="1"/>
  <c r="Q48" i="1"/>
  <c r="Y35" i="1"/>
  <c r="Y58" i="1"/>
  <c r="Q9" i="1"/>
  <c r="Q25" i="1"/>
  <c r="Q66" i="1"/>
  <c r="Q18" i="1"/>
  <c r="BI8" i="1"/>
  <c r="BJ8" i="1" s="1"/>
  <c r="BY10" i="12" s="1"/>
  <c r="AC121" i="1"/>
  <c r="AD121" i="1" s="1"/>
  <c r="AC95" i="1"/>
  <c r="AD95" i="1" s="1"/>
  <c r="Y114" i="1"/>
  <c r="E8" i="1"/>
  <c r="AO123" i="1"/>
  <c r="AP123" i="1" s="1"/>
  <c r="AS125" i="12" s="1"/>
  <c r="AW121" i="1"/>
  <c r="AX121" i="1" s="1"/>
  <c r="AW117" i="1"/>
  <c r="AX117" i="1" s="1"/>
  <c r="AO119" i="1"/>
  <c r="AP119" i="1" s="1"/>
  <c r="AS121" i="12" s="1"/>
  <c r="AW118" i="1"/>
  <c r="AX118" i="1" s="1"/>
  <c r="AO122" i="1"/>
  <c r="AP122" i="1" s="1"/>
  <c r="AS124" i="12" s="1"/>
  <c r="AO121" i="1"/>
  <c r="AP121" i="1" s="1"/>
  <c r="AS123" i="12" s="1"/>
  <c r="AW122" i="1"/>
  <c r="AX122" i="1" s="1"/>
  <c r="AW120" i="1"/>
  <c r="AX120" i="1" s="1"/>
  <c r="AW119" i="1"/>
  <c r="AX119" i="1" s="1"/>
  <c r="AO116" i="1"/>
  <c r="AP116" i="1" s="1"/>
  <c r="AS118" i="12" s="1"/>
  <c r="AS123" i="1"/>
  <c r="AT123" i="1" s="1"/>
  <c r="BD125" i="12" s="1"/>
  <c r="AS122" i="1"/>
  <c r="AT122" i="1" s="1"/>
  <c r="BD124" i="12" s="1"/>
  <c r="AO120" i="1"/>
  <c r="AP120" i="1" s="1"/>
  <c r="AS122" i="12" s="1"/>
  <c r="AS121" i="1"/>
  <c r="AT121" i="1" s="1"/>
  <c r="BD123" i="12" s="1"/>
  <c r="AS120" i="1"/>
  <c r="AT120" i="1" s="1"/>
  <c r="BD122" i="12" s="1"/>
  <c r="AS119" i="1"/>
  <c r="AT119" i="1" s="1"/>
  <c r="BD121" i="12" s="1"/>
  <c r="AO117" i="1"/>
  <c r="AP117" i="1" s="1"/>
  <c r="AS119" i="12" s="1"/>
  <c r="AS118" i="1"/>
  <c r="AT118" i="1" s="1"/>
  <c r="BD120" i="12" s="1"/>
  <c r="AS117" i="1"/>
  <c r="AT117" i="1" s="1"/>
  <c r="BD119" i="12" s="1"/>
  <c r="AO118" i="1"/>
  <c r="AP118" i="1" s="1"/>
  <c r="AS120" i="12" s="1"/>
  <c r="AW123" i="1"/>
  <c r="AX123" i="1" s="1"/>
  <c r="AW116" i="1"/>
  <c r="AX116" i="1" s="1"/>
  <c r="AS116" i="1"/>
  <c r="AT116" i="1" s="1"/>
  <c r="BD118" i="12" s="1"/>
  <c r="AS115" i="1"/>
  <c r="AT115" i="1" s="1"/>
  <c r="BD117" i="12" s="1"/>
  <c r="AW112" i="1"/>
  <c r="AX112" i="1" s="1"/>
  <c r="AS111" i="1"/>
  <c r="AT111" i="1" s="1"/>
  <c r="BD113" i="12" s="1"/>
  <c r="AS110" i="1"/>
  <c r="AT110" i="1" s="1"/>
  <c r="BD112" i="12" s="1"/>
  <c r="AW110" i="1"/>
  <c r="AX110" i="1" s="1"/>
  <c r="AW115" i="1"/>
  <c r="AX115" i="1" s="1"/>
  <c r="AO113" i="1"/>
  <c r="AP113" i="1" s="1"/>
  <c r="AS115" i="12" s="1"/>
  <c r="AW113" i="1"/>
  <c r="AX113" i="1" s="1"/>
  <c r="AO111" i="1"/>
  <c r="AP111" i="1" s="1"/>
  <c r="AS113" i="12" s="1"/>
  <c r="AO109" i="1"/>
  <c r="AP109" i="1" s="1"/>
  <c r="AS111" i="12" s="1"/>
  <c r="AW114" i="1"/>
  <c r="AX114" i="1" s="1"/>
  <c r="AO110" i="1"/>
  <c r="AP110" i="1" s="1"/>
  <c r="AS112" i="12" s="1"/>
  <c r="AW111" i="1"/>
  <c r="AX111" i="1" s="1"/>
  <c r="AO115" i="1"/>
  <c r="AP115" i="1" s="1"/>
  <c r="AS117" i="12" s="1"/>
  <c r="AO114" i="1"/>
  <c r="AP114" i="1" s="1"/>
  <c r="AS116" i="12" s="1"/>
  <c r="AS114" i="1"/>
  <c r="AT114" i="1" s="1"/>
  <c r="BD116" i="12" s="1"/>
  <c r="AS112" i="1"/>
  <c r="AT112" i="1" s="1"/>
  <c r="BD114" i="12" s="1"/>
  <c r="AO112" i="1"/>
  <c r="AP112" i="1" s="1"/>
  <c r="AS114" i="12" s="1"/>
  <c r="AS107" i="1"/>
  <c r="AT107" i="1" s="1"/>
  <c r="BD109" i="12" s="1"/>
  <c r="AO105" i="1"/>
  <c r="AP105" i="1" s="1"/>
  <c r="AS105" i="1"/>
  <c r="AT105" i="1" s="1"/>
  <c r="BD107" i="12" s="1"/>
  <c r="AO108" i="1"/>
  <c r="AP108" i="1" s="1"/>
  <c r="AS110" i="12" s="1"/>
  <c r="AO107" i="1"/>
  <c r="AP107" i="1" s="1"/>
  <c r="AO106" i="1"/>
  <c r="AP106" i="1" s="1"/>
  <c r="AW105" i="1"/>
  <c r="AX105" i="1" s="1"/>
  <c r="BI107" i="12" s="1"/>
  <c r="AW104" i="1"/>
  <c r="AX104" i="1" s="1"/>
  <c r="BI106" i="12" s="1"/>
  <c r="AS108" i="1"/>
  <c r="AT108" i="1" s="1"/>
  <c r="BD110" i="12" s="1"/>
  <c r="AW106" i="1"/>
  <c r="AX106" i="1" s="1"/>
  <c r="BI108" i="12" s="1"/>
  <c r="AO102" i="1"/>
  <c r="AP102" i="1" s="1"/>
  <c r="AW103" i="1"/>
  <c r="AX103" i="1" s="1"/>
  <c r="BI105" i="12" s="1"/>
  <c r="AW108" i="1"/>
  <c r="AX108" i="1" s="1"/>
  <c r="AS106" i="1"/>
  <c r="AT106" i="1" s="1"/>
  <c r="BD108" i="12" s="1"/>
  <c r="AS102" i="1"/>
  <c r="AT102" i="1" s="1"/>
  <c r="BD104" i="12" s="1"/>
  <c r="AW109" i="1"/>
  <c r="AX109" i="1" s="1"/>
  <c r="AS113" i="1"/>
  <c r="AT113" i="1" s="1"/>
  <c r="BD115" i="12" s="1"/>
  <c r="AS109" i="1"/>
  <c r="AT109" i="1" s="1"/>
  <c r="BD111" i="12" s="1"/>
  <c r="AO103" i="1"/>
  <c r="AP103" i="1" s="1"/>
  <c r="AO100" i="1"/>
  <c r="AP100" i="1" s="1"/>
  <c r="AO99" i="1"/>
  <c r="AP99" i="1" s="1"/>
  <c r="AS97" i="1"/>
  <c r="AT97" i="1" s="1"/>
  <c r="BD99" i="12" s="1"/>
  <c r="AS91" i="1"/>
  <c r="AT91" i="1" s="1"/>
  <c r="BD93" i="12" s="1"/>
  <c r="AO101" i="1"/>
  <c r="AP101" i="1" s="1"/>
  <c r="AW97" i="1"/>
  <c r="AX97" i="1" s="1"/>
  <c r="BI99" i="12" s="1"/>
  <c r="AW96" i="1"/>
  <c r="AX96" i="1" s="1"/>
  <c r="BI98" i="12" s="1"/>
  <c r="AO95" i="1"/>
  <c r="AP95" i="1" s="1"/>
  <c r="AW95" i="1"/>
  <c r="AX95" i="1" s="1"/>
  <c r="BI97" i="12" s="1"/>
  <c r="AO93" i="1"/>
  <c r="AP93" i="1" s="1"/>
  <c r="AS88" i="1"/>
  <c r="AT88" i="1" s="1"/>
  <c r="BD90" i="12" s="1"/>
  <c r="AS95" i="1"/>
  <c r="AT95" i="1" s="1"/>
  <c r="BD97" i="12" s="1"/>
  <c r="AS93" i="1"/>
  <c r="AT93" i="1" s="1"/>
  <c r="BD95" i="12" s="1"/>
  <c r="AO90" i="1"/>
  <c r="AP90" i="1" s="1"/>
  <c r="AW90" i="1"/>
  <c r="AX90" i="1" s="1"/>
  <c r="BI92" i="12" s="1"/>
  <c r="AS103" i="1"/>
  <c r="AT103" i="1" s="1"/>
  <c r="BD105" i="12" s="1"/>
  <c r="AW100" i="1"/>
  <c r="AX100" i="1" s="1"/>
  <c r="BI102" i="12" s="1"/>
  <c r="AS92" i="1"/>
  <c r="AT92" i="1" s="1"/>
  <c r="BD94" i="12" s="1"/>
  <c r="AW92" i="1"/>
  <c r="AX92" i="1" s="1"/>
  <c r="BI94" i="12" s="1"/>
  <c r="AW89" i="1"/>
  <c r="AX89" i="1" s="1"/>
  <c r="BI91" i="12" s="1"/>
  <c r="AS101" i="1"/>
  <c r="AT101" i="1" s="1"/>
  <c r="BD103" i="12" s="1"/>
  <c r="AW99" i="1"/>
  <c r="AX99" i="1" s="1"/>
  <c r="BI101" i="12" s="1"/>
  <c r="AO89" i="1"/>
  <c r="AP89" i="1" s="1"/>
  <c r="AO104" i="1"/>
  <c r="AP104" i="1" s="1"/>
  <c r="AS104" i="1"/>
  <c r="AT104" i="1" s="1"/>
  <c r="BD106" i="12" s="1"/>
  <c r="AS100" i="1"/>
  <c r="AT100" i="1" s="1"/>
  <c r="BD102" i="12" s="1"/>
  <c r="AO97" i="1"/>
  <c r="AP97" i="1" s="1"/>
  <c r="AO96" i="1"/>
  <c r="AP96" i="1" s="1"/>
  <c r="AS96" i="1"/>
  <c r="AT96" i="1" s="1"/>
  <c r="BD98" i="12" s="1"/>
  <c r="AO92" i="1"/>
  <c r="AP92" i="1" s="1"/>
  <c r="AS89" i="1"/>
  <c r="AT89" i="1" s="1"/>
  <c r="BD91" i="12" s="1"/>
  <c r="AW102" i="1"/>
  <c r="AX102" i="1" s="1"/>
  <c r="BI104" i="12" s="1"/>
  <c r="AS99" i="1"/>
  <c r="AT99" i="1" s="1"/>
  <c r="BD101" i="12" s="1"/>
  <c r="AO98" i="1"/>
  <c r="AP98" i="1" s="1"/>
  <c r="AW98" i="1"/>
  <c r="AX98" i="1" s="1"/>
  <c r="BI100" i="12" s="1"/>
  <c r="AS98" i="1"/>
  <c r="AT98" i="1" s="1"/>
  <c r="BD100" i="12" s="1"/>
  <c r="AW94" i="1"/>
  <c r="AX94" i="1" s="1"/>
  <c r="BI96" i="12" s="1"/>
  <c r="AS94" i="1"/>
  <c r="AT94" i="1" s="1"/>
  <c r="BD96" i="12" s="1"/>
  <c r="AW93" i="1"/>
  <c r="AX93" i="1" s="1"/>
  <c r="BI95" i="12" s="1"/>
  <c r="AW91" i="1"/>
  <c r="AX91" i="1" s="1"/>
  <c r="BI93" i="12" s="1"/>
  <c r="AS90" i="1"/>
  <c r="AT90" i="1" s="1"/>
  <c r="BD92" i="12" s="1"/>
  <c r="AO88" i="1"/>
  <c r="AP88" i="1" s="1"/>
  <c r="AO84" i="1"/>
  <c r="AP84" i="1" s="1"/>
  <c r="AW87" i="1"/>
  <c r="AX87" i="1" s="1"/>
  <c r="BI89" i="12" s="1"/>
  <c r="AW86" i="1"/>
  <c r="AX86" i="1" s="1"/>
  <c r="BI88" i="12" s="1"/>
  <c r="AO85" i="1"/>
  <c r="AP85" i="1" s="1"/>
  <c r="AS85" i="1"/>
  <c r="AT85" i="1" s="1"/>
  <c r="BD87" i="12" s="1"/>
  <c r="AS84" i="1"/>
  <c r="AT84" i="1" s="1"/>
  <c r="BD86" i="12" s="1"/>
  <c r="AW84" i="1"/>
  <c r="AX84" i="1" s="1"/>
  <c r="BI86" i="12" s="1"/>
  <c r="AW83" i="1"/>
  <c r="AX83" i="1" s="1"/>
  <c r="BI85" i="12" s="1"/>
  <c r="AO81" i="1"/>
  <c r="AP81" i="1" s="1"/>
  <c r="AS82" i="1"/>
  <c r="AT82" i="1" s="1"/>
  <c r="BD84" i="12" s="1"/>
  <c r="AW101" i="1"/>
  <c r="AX101" i="1" s="1"/>
  <c r="BI103" i="12" s="1"/>
  <c r="AO94" i="1"/>
  <c r="AP94" i="1" s="1"/>
  <c r="AO91" i="1"/>
  <c r="AP91" i="1" s="1"/>
  <c r="AW88" i="1"/>
  <c r="AX88" i="1" s="1"/>
  <c r="BI90" i="12" s="1"/>
  <c r="AO87" i="1"/>
  <c r="AP87" i="1" s="1"/>
  <c r="AS87" i="1"/>
  <c r="AT87" i="1" s="1"/>
  <c r="BD89" i="12" s="1"/>
  <c r="AO83" i="1"/>
  <c r="AP83" i="1" s="1"/>
  <c r="AW107" i="1"/>
  <c r="AX107" i="1" s="1"/>
  <c r="BI109" i="12" s="1"/>
  <c r="AO86" i="1"/>
  <c r="AP86" i="1" s="1"/>
  <c r="AS86" i="1"/>
  <c r="AT86" i="1" s="1"/>
  <c r="BD88" i="12" s="1"/>
  <c r="AW85" i="1"/>
  <c r="AX85" i="1" s="1"/>
  <c r="BI87" i="12" s="1"/>
  <c r="AO82" i="1"/>
  <c r="AP82" i="1" s="1"/>
  <c r="AS74" i="1"/>
  <c r="AT74" i="1" s="1"/>
  <c r="BD76" i="12" s="1"/>
  <c r="AO71" i="1"/>
  <c r="AP71" i="1" s="1"/>
  <c r="AS72" i="1"/>
  <c r="AT72" i="1" s="1"/>
  <c r="BD74" i="12" s="1"/>
  <c r="AW71" i="1"/>
  <c r="AX71" i="1" s="1"/>
  <c r="BI73" i="12" s="1"/>
  <c r="AS70" i="1"/>
  <c r="AT70" i="1" s="1"/>
  <c r="BD72" i="12" s="1"/>
  <c r="AS67" i="1"/>
  <c r="AT67" i="1" s="1"/>
  <c r="BD69" i="12" s="1"/>
  <c r="AO79" i="1"/>
  <c r="AP79" i="1" s="1"/>
  <c r="AO76" i="1"/>
  <c r="AP76" i="1" s="1"/>
  <c r="AW77" i="1"/>
  <c r="AX77" i="1" s="1"/>
  <c r="BI79" i="12" s="1"/>
  <c r="AO74" i="1"/>
  <c r="AP74" i="1" s="1"/>
  <c r="AO68" i="1"/>
  <c r="AP68" i="1" s="1"/>
  <c r="AS79" i="1"/>
  <c r="AT79" i="1" s="1"/>
  <c r="BD81" i="12" s="1"/>
  <c r="AW78" i="1"/>
  <c r="AX78" i="1" s="1"/>
  <c r="BI80" i="12" s="1"/>
  <c r="AO75" i="1"/>
  <c r="AP75" i="1" s="1"/>
  <c r="AO72" i="1"/>
  <c r="AP72" i="1" s="1"/>
  <c r="AW69" i="1"/>
  <c r="AX69" i="1" s="1"/>
  <c r="BI71" i="12" s="1"/>
  <c r="AS68" i="1"/>
  <c r="AT68" i="1" s="1"/>
  <c r="BD70" i="12" s="1"/>
  <c r="AW82" i="1"/>
  <c r="AX82" i="1" s="1"/>
  <c r="BI84" i="12" s="1"/>
  <c r="AW79" i="1"/>
  <c r="AX79" i="1" s="1"/>
  <c r="BI81" i="12" s="1"/>
  <c r="AS77" i="1"/>
  <c r="AT77" i="1" s="1"/>
  <c r="BD79" i="12" s="1"/>
  <c r="AO73" i="1"/>
  <c r="AP73" i="1" s="1"/>
  <c r="AW72" i="1"/>
  <c r="AX72" i="1" s="1"/>
  <c r="BI74" i="12" s="1"/>
  <c r="AS71" i="1"/>
  <c r="AT71" i="1" s="1"/>
  <c r="BD73" i="12" s="1"/>
  <c r="AO67" i="1"/>
  <c r="AP67" i="1" s="1"/>
  <c r="AS78" i="1"/>
  <c r="AT78" i="1" s="1"/>
  <c r="BD80" i="12" s="1"/>
  <c r="AS69" i="1"/>
  <c r="AT69" i="1" s="1"/>
  <c r="BD71" i="12" s="1"/>
  <c r="AO80" i="1"/>
  <c r="AP80" i="1" s="1"/>
  <c r="AS73" i="1"/>
  <c r="AT73" i="1" s="1"/>
  <c r="BD75" i="12" s="1"/>
  <c r="AO70" i="1"/>
  <c r="AP70" i="1" s="1"/>
  <c r="AS80" i="1"/>
  <c r="AT80" i="1" s="1"/>
  <c r="BD82" i="12" s="1"/>
  <c r="AO77" i="1"/>
  <c r="AP77" i="1" s="1"/>
  <c r="AS75" i="1"/>
  <c r="AT75" i="1" s="1"/>
  <c r="BD77" i="12" s="1"/>
  <c r="AW75" i="1"/>
  <c r="AX75" i="1" s="1"/>
  <c r="BI77" i="12" s="1"/>
  <c r="AW73" i="1"/>
  <c r="AX73" i="1" s="1"/>
  <c r="BI75" i="12" s="1"/>
  <c r="AW70" i="1"/>
  <c r="AX70" i="1" s="1"/>
  <c r="BI72" i="12" s="1"/>
  <c r="AO66" i="1"/>
  <c r="AP66" i="1" s="1"/>
  <c r="AS83" i="1"/>
  <c r="AT83" i="1" s="1"/>
  <c r="BD85" i="12" s="1"/>
  <c r="AS81" i="1"/>
  <c r="AT81" i="1" s="1"/>
  <c r="BD83" i="12" s="1"/>
  <c r="AW81" i="1"/>
  <c r="AX81" i="1" s="1"/>
  <c r="BI83" i="12" s="1"/>
  <c r="AW80" i="1"/>
  <c r="AX80" i="1" s="1"/>
  <c r="BI82" i="12" s="1"/>
  <c r="AO78" i="1"/>
  <c r="AP78" i="1" s="1"/>
  <c r="AS76" i="1"/>
  <c r="AT76" i="1" s="1"/>
  <c r="BD78" i="12" s="1"/>
  <c r="AW76" i="1"/>
  <c r="AX76" i="1" s="1"/>
  <c r="BI78" i="12" s="1"/>
  <c r="AO69" i="1"/>
  <c r="AP69" i="1" s="1"/>
  <c r="AW68" i="1"/>
  <c r="AX68" i="1" s="1"/>
  <c r="BI70" i="12" s="1"/>
  <c r="AW67" i="1"/>
  <c r="AX67" i="1" s="1"/>
  <c r="BI69" i="12" s="1"/>
  <c r="AO65" i="1"/>
  <c r="AP65" i="1" s="1"/>
  <c r="AW65" i="1"/>
  <c r="AX65" i="1" s="1"/>
  <c r="BI67" i="12" s="1"/>
  <c r="AS62" i="1"/>
  <c r="AT62" i="1" s="1"/>
  <c r="BD64" i="12" s="1"/>
  <c r="AW61" i="1"/>
  <c r="AX61" i="1" s="1"/>
  <c r="BI63" i="12" s="1"/>
  <c r="AO58" i="1"/>
  <c r="AP58" i="1" s="1"/>
  <c r="AW58" i="1"/>
  <c r="AX58" i="1" s="1"/>
  <c r="BI60" i="12" s="1"/>
  <c r="AO56" i="1"/>
  <c r="AP56" i="1" s="1"/>
  <c r="AO51" i="1"/>
  <c r="AP51" i="1" s="1"/>
  <c r="AS58" i="1"/>
  <c r="AT58" i="1" s="1"/>
  <c r="BD60" i="12" s="1"/>
  <c r="AO57" i="1"/>
  <c r="AP57" i="1" s="1"/>
  <c r="AO54" i="1"/>
  <c r="AP54" i="1" s="1"/>
  <c r="AW53" i="1"/>
  <c r="AX53" i="1" s="1"/>
  <c r="BI55" i="12" s="1"/>
  <c r="AW66" i="1"/>
  <c r="AX66" i="1" s="1"/>
  <c r="BI68" i="12" s="1"/>
  <c r="AW64" i="1"/>
  <c r="AX64" i="1" s="1"/>
  <c r="BI66" i="12" s="1"/>
  <c r="AO63" i="1"/>
  <c r="AP63" i="1" s="1"/>
  <c r="AS57" i="1"/>
  <c r="AT57" i="1" s="1"/>
  <c r="BD59" i="12" s="1"/>
  <c r="AW56" i="1"/>
  <c r="AX56" i="1" s="1"/>
  <c r="BI58" i="12" s="1"/>
  <c r="AO52" i="1"/>
  <c r="AP52" i="1" s="1"/>
  <c r="AS65" i="1"/>
  <c r="AT65" i="1" s="1"/>
  <c r="BD67" i="12" s="1"/>
  <c r="AS64" i="1"/>
  <c r="AT64" i="1" s="1"/>
  <c r="BD66" i="12" s="1"/>
  <c r="AO62" i="1"/>
  <c r="AP62" i="1" s="1"/>
  <c r="AS63" i="1"/>
  <c r="AT63" i="1" s="1"/>
  <c r="BD65" i="12" s="1"/>
  <c r="AO59" i="1"/>
  <c r="AP59" i="1" s="1"/>
  <c r="AW59" i="1"/>
  <c r="AX59" i="1" s="1"/>
  <c r="BI61" i="12" s="1"/>
  <c r="AS56" i="1"/>
  <c r="AT56" i="1" s="1"/>
  <c r="BD58" i="12" s="1"/>
  <c r="AO50" i="1"/>
  <c r="AP50" i="1" s="1"/>
  <c r="AS66" i="1"/>
  <c r="AT66" i="1" s="1"/>
  <c r="BD68" i="12" s="1"/>
  <c r="AO61" i="1"/>
  <c r="AP61" i="1" s="1"/>
  <c r="AW60" i="1"/>
  <c r="AX60" i="1" s="1"/>
  <c r="BI62" i="12" s="1"/>
  <c r="AS60" i="1"/>
  <c r="AT60" i="1" s="1"/>
  <c r="BD62" i="12" s="1"/>
  <c r="AS55" i="1"/>
  <c r="AT55" i="1" s="1"/>
  <c r="BD57" i="12" s="1"/>
  <c r="AW54" i="1"/>
  <c r="AX54" i="1" s="1"/>
  <c r="BI56" i="12" s="1"/>
  <c r="AO64" i="1"/>
  <c r="AP64" i="1" s="1"/>
  <c r="AW63" i="1"/>
  <c r="AX63" i="1" s="1"/>
  <c r="BI65" i="12" s="1"/>
  <c r="AW62" i="1"/>
  <c r="AX62" i="1" s="1"/>
  <c r="BI64" i="12" s="1"/>
  <c r="AO60" i="1"/>
  <c r="AP60" i="1" s="1"/>
  <c r="AS59" i="1"/>
  <c r="AT59" i="1" s="1"/>
  <c r="BD61" i="12" s="1"/>
  <c r="AW57" i="1"/>
  <c r="AX57" i="1" s="1"/>
  <c r="BI59" i="12" s="1"/>
  <c r="AO55" i="1"/>
  <c r="AP55" i="1" s="1"/>
  <c r="AS54" i="1"/>
  <c r="AT54" i="1" s="1"/>
  <c r="BD56" i="12" s="1"/>
  <c r="AO53" i="1"/>
  <c r="AP53" i="1" s="1"/>
  <c r="AS61" i="1"/>
  <c r="AT61" i="1" s="1"/>
  <c r="BD63" i="12" s="1"/>
  <c r="AS52" i="1"/>
  <c r="AT52" i="1" s="1"/>
  <c r="BD54" i="12" s="1"/>
  <c r="AW52" i="1"/>
  <c r="AX52" i="1" s="1"/>
  <c r="BI54" i="12" s="1"/>
  <c r="AW42" i="1"/>
  <c r="AX42" i="1" s="1"/>
  <c r="BI44" i="12" s="1"/>
  <c r="AS50" i="1"/>
  <c r="AT50" i="1" s="1"/>
  <c r="BD52" i="12" s="1"/>
  <c r="AW49" i="1"/>
  <c r="AX49" i="1" s="1"/>
  <c r="BI51" i="12" s="1"/>
  <c r="AW44" i="1"/>
  <c r="AX44" i="1" s="1"/>
  <c r="BI46" i="12" s="1"/>
  <c r="AS43" i="1"/>
  <c r="AT43" i="1" s="1"/>
  <c r="BD45" i="12" s="1"/>
  <c r="AO40" i="1"/>
  <c r="AP40" i="1" s="1"/>
  <c r="AO49" i="1"/>
  <c r="AP49" i="1" s="1"/>
  <c r="AS47" i="1"/>
  <c r="AT47" i="1" s="1"/>
  <c r="BD49" i="12" s="1"/>
  <c r="AO46" i="1"/>
  <c r="AP46" i="1" s="1"/>
  <c r="AO39" i="1"/>
  <c r="AP39" i="1" s="1"/>
  <c r="AO38" i="1"/>
  <c r="AP38" i="1" s="1"/>
  <c r="AW38" i="1"/>
  <c r="AX38" i="1" s="1"/>
  <c r="BI40" i="12" s="1"/>
  <c r="AO48" i="1"/>
  <c r="AP48" i="1" s="1"/>
  <c r="AW46" i="1"/>
  <c r="AX46" i="1" s="1"/>
  <c r="BI48" i="12" s="1"/>
  <c r="AS45" i="1"/>
  <c r="AT45" i="1" s="1"/>
  <c r="BD47" i="12" s="1"/>
  <c r="AO44" i="1"/>
  <c r="AP44" i="1" s="1"/>
  <c r="AW43" i="1"/>
  <c r="AX43" i="1" s="1"/>
  <c r="BI45" i="12" s="1"/>
  <c r="AS53" i="1"/>
  <c r="AT53" i="1" s="1"/>
  <c r="BD55" i="12" s="1"/>
  <c r="AW50" i="1"/>
  <c r="AX50" i="1" s="1"/>
  <c r="BI52" i="12" s="1"/>
  <c r="AO41" i="1"/>
  <c r="AP41" i="1" s="1"/>
  <c r="AW40" i="1"/>
  <c r="AX40" i="1" s="1"/>
  <c r="BI42" i="12" s="1"/>
  <c r="AS46" i="1"/>
  <c r="AT46" i="1" s="1"/>
  <c r="BD48" i="12" s="1"/>
  <c r="AW45" i="1"/>
  <c r="AX45" i="1" s="1"/>
  <c r="BI47" i="12" s="1"/>
  <c r="AS44" i="1"/>
  <c r="AT44" i="1" s="1"/>
  <c r="BD46" i="12" s="1"/>
  <c r="AS42" i="1"/>
  <c r="AT42" i="1" s="1"/>
  <c r="BD44" i="12" s="1"/>
  <c r="AS41" i="1"/>
  <c r="AT41" i="1" s="1"/>
  <c r="BD43" i="12" s="1"/>
  <c r="AS40" i="1"/>
  <c r="AT40" i="1" s="1"/>
  <c r="BD42" i="12" s="1"/>
  <c r="AW39" i="1"/>
  <c r="AX39" i="1" s="1"/>
  <c r="BI41" i="12" s="1"/>
  <c r="AW55" i="1"/>
  <c r="AX55" i="1" s="1"/>
  <c r="BI57" i="12" s="1"/>
  <c r="AS51" i="1"/>
  <c r="AT51" i="1" s="1"/>
  <c r="BD53" i="12" s="1"/>
  <c r="AW48" i="1"/>
  <c r="AX48" i="1" s="1"/>
  <c r="BI50" i="12" s="1"/>
  <c r="AS39" i="1"/>
  <c r="AT39" i="1" s="1"/>
  <c r="BD41" i="12" s="1"/>
  <c r="AW51" i="1"/>
  <c r="AX51" i="1" s="1"/>
  <c r="BI53" i="12" s="1"/>
  <c r="AS49" i="1"/>
  <c r="AT49" i="1" s="1"/>
  <c r="BD51" i="12" s="1"/>
  <c r="AS48" i="1"/>
  <c r="AT48" i="1" s="1"/>
  <c r="BD50" i="12" s="1"/>
  <c r="AO47" i="1"/>
  <c r="AP47" i="1" s="1"/>
  <c r="AW47" i="1"/>
  <c r="AX47" i="1" s="1"/>
  <c r="BI49" i="12" s="1"/>
  <c r="AO45" i="1"/>
  <c r="AP45" i="1" s="1"/>
  <c r="AO43" i="1"/>
  <c r="AP43" i="1" s="1"/>
  <c r="AO42" i="1"/>
  <c r="AP42" i="1" s="1"/>
  <c r="AW41" i="1"/>
  <c r="AX41" i="1" s="1"/>
  <c r="BI43" i="12" s="1"/>
  <c r="AO33" i="1"/>
  <c r="AP33" i="1" s="1"/>
  <c r="AW31" i="1"/>
  <c r="AX31" i="1" s="1"/>
  <c r="BI33" i="12" s="1"/>
  <c r="AO28" i="1"/>
  <c r="AP28" i="1" s="1"/>
  <c r="AW35" i="1"/>
  <c r="AX35" i="1" s="1"/>
  <c r="BI37" i="12" s="1"/>
  <c r="AO31" i="1"/>
  <c r="AP31" i="1" s="1"/>
  <c r="AO29" i="1"/>
  <c r="AP29" i="1" s="1"/>
  <c r="AS37" i="1"/>
  <c r="AT37" i="1" s="1"/>
  <c r="BD39" i="12" s="1"/>
  <c r="AW33" i="1"/>
  <c r="AX33" i="1" s="1"/>
  <c r="BI35" i="12" s="1"/>
  <c r="AS28" i="1"/>
  <c r="AT28" i="1" s="1"/>
  <c r="BD30" i="12" s="1"/>
  <c r="AO35" i="1"/>
  <c r="AP35" i="1" s="1"/>
  <c r="AO32" i="1"/>
  <c r="AP32" i="1" s="1"/>
  <c r="AS30" i="1"/>
  <c r="AT30" i="1" s="1"/>
  <c r="BD32" i="12" s="1"/>
  <c r="AW29" i="1"/>
  <c r="AX29" i="1" s="1"/>
  <c r="BI31" i="12" s="1"/>
  <c r="AO36" i="1"/>
  <c r="AP36" i="1" s="1"/>
  <c r="AS35" i="1"/>
  <c r="AT35" i="1" s="1"/>
  <c r="BD37" i="12" s="1"/>
  <c r="AS33" i="1"/>
  <c r="AT33" i="1" s="1"/>
  <c r="BD35" i="12" s="1"/>
  <c r="AW32" i="1"/>
  <c r="AX32" i="1" s="1"/>
  <c r="BI34" i="12" s="1"/>
  <c r="AS38" i="1"/>
  <c r="AT38" i="1" s="1"/>
  <c r="BD40" i="12" s="1"/>
  <c r="AW36" i="1"/>
  <c r="AX36" i="1" s="1"/>
  <c r="BI38" i="12" s="1"/>
  <c r="AO34" i="1"/>
  <c r="AP34" i="1" s="1"/>
  <c r="AS32" i="1"/>
  <c r="AT32" i="1" s="1"/>
  <c r="BD34" i="12" s="1"/>
  <c r="AS31" i="1"/>
  <c r="AT31" i="1" s="1"/>
  <c r="BD33" i="12" s="1"/>
  <c r="AW30" i="1"/>
  <c r="AX30" i="1" s="1"/>
  <c r="BI32" i="12" s="1"/>
  <c r="AS29" i="1"/>
  <c r="AT29" i="1" s="1"/>
  <c r="BD31" i="12" s="1"/>
  <c r="AW37" i="1"/>
  <c r="AX37" i="1" s="1"/>
  <c r="BI39" i="12" s="1"/>
  <c r="AS36" i="1"/>
  <c r="AT36" i="1" s="1"/>
  <c r="BD38" i="12" s="1"/>
  <c r="AW34" i="1"/>
  <c r="AX34" i="1" s="1"/>
  <c r="BI36" i="12" s="1"/>
  <c r="AO37" i="1"/>
  <c r="AP37" i="1" s="1"/>
  <c r="AS34" i="1"/>
  <c r="AT34" i="1" s="1"/>
  <c r="BD36" i="12" s="1"/>
  <c r="AO30" i="1"/>
  <c r="AP30" i="1" s="1"/>
  <c r="AO27" i="1"/>
  <c r="AP27" i="1" s="1"/>
  <c r="AW27" i="1"/>
  <c r="AX27" i="1" s="1"/>
  <c r="BI29" i="12" s="1"/>
  <c r="AW20" i="1"/>
  <c r="AX20" i="1" s="1"/>
  <c r="BI22" i="12" s="1"/>
  <c r="AO15" i="1"/>
  <c r="AP15" i="1" s="1"/>
  <c r="AO14" i="1"/>
  <c r="AP14" i="1" s="1"/>
  <c r="AW14" i="1"/>
  <c r="AX14" i="1" s="1"/>
  <c r="BI16" i="12" s="1"/>
  <c r="AO23" i="1"/>
  <c r="AP23" i="1" s="1"/>
  <c r="AS22" i="1"/>
  <c r="AT22" i="1" s="1"/>
  <c r="BD24" i="12" s="1"/>
  <c r="AW18" i="1"/>
  <c r="AX18" i="1" s="1"/>
  <c r="BI20" i="12" s="1"/>
  <c r="AW28" i="1"/>
  <c r="AX28" i="1" s="1"/>
  <c r="BI30" i="12" s="1"/>
  <c r="AW21" i="1"/>
  <c r="AX21" i="1" s="1"/>
  <c r="BI23" i="12" s="1"/>
  <c r="AS21" i="1"/>
  <c r="AT21" i="1" s="1"/>
  <c r="BD23" i="12" s="1"/>
  <c r="AW19" i="1"/>
  <c r="AX19" i="1" s="1"/>
  <c r="BI21" i="12" s="1"/>
  <c r="AS17" i="1"/>
  <c r="AT17" i="1" s="1"/>
  <c r="BD19" i="12" s="1"/>
  <c r="AS15" i="1"/>
  <c r="AT15" i="1" s="1"/>
  <c r="BD17" i="12" s="1"/>
  <c r="AO12" i="1"/>
  <c r="AP12" i="1" s="1"/>
  <c r="AW10" i="1"/>
  <c r="AX10" i="1" s="1"/>
  <c r="BI12" i="12" s="1"/>
  <c r="AO25" i="1"/>
  <c r="AP25" i="1" s="1"/>
  <c r="AW26" i="1"/>
  <c r="AX26" i="1" s="1"/>
  <c r="BI28" i="12" s="1"/>
  <c r="AS26" i="1"/>
  <c r="AT26" i="1" s="1"/>
  <c r="BD28" i="12" s="1"/>
  <c r="AO24" i="1"/>
  <c r="AP24" i="1" s="1"/>
  <c r="AW24" i="1"/>
  <c r="AX24" i="1" s="1"/>
  <c r="BI26" i="12" s="1"/>
  <c r="AW23" i="1"/>
  <c r="AX23" i="1" s="1"/>
  <c r="BI25" i="12" s="1"/>
  <c r="AO21" i="1"/>
  <c r="AP21" i="1" s="1"/>
  <c r="AO16" i="1"/>
  <c r="AP16" i="1" s="1"/>
  <c r="AW15" i="1"/>
  <c r="AX15" i="1" s="1"/>
  <c r="BI17" i="12" s="1"/>
  <c r="AW12" i="1"/>
  <c r="AX12" i="1" s="1"/>
  <c r="BI14" i="12" s="1"/>
  <c r="AW11" i="1"/>
  <c r="AX11" i="1" s="1"/>
  <c r="BI13" i="12" s="1"/>
  <c r="AS27" i="1"/>
  <c r="AT27" i="1" s="1"/>
  <c r="BD29" i="12" s="1"/>
  <c r="AW25" i="1"/>
  <c r="AX25" i="1" s="1"/>
  <c r="BI27" i="12" s="1"/>
  <c r="AS25" i="1"/>
  <c r="AT25" i="1" s="1"/>
  <c r="BD27" i="12" s="1"/>
  <c r="AO20" i="1"/>
  <c r="AP20" i="1" s="1"/>
  <c r="AS20" i="1"/>
  <c r="AT20" i="1" s="1"/>
  <c r="BD22" i="12" s="1"/>
  <c r="AO19" i="1"/>
  <c r="AP19" i="1" s="1"/>
  <c r="AO10" i="1"/>
  <c r="AP10" i="1" s="1"/>
  <c r="AW22" i="1"/>
  <c r="AX22" i="1" s="1"/>
  <c r="BI24" i="12" s="1"/>
  <c r="AO17" i="1"/>
  <c r="AP17" i="1" s="1"/>
  <c r="AS18" i="1"/>
  <c r="AT18" i="1" s="1"/>
  <c r="BD20" i="12" s="1"/>
  <c r="AW13" i="1"/>
  <c r="AX13" i="1" s="1"/>
  <c r="BI15" i="12" s="1"/>
  <c r="AO22" i="1"/>
  <c r="AP22" i="1" s="1"/>
  <c r="AO18" i="1"/>
  <c r="AP18" i="1" s="1"/>
  <c r="AS19" i="1"/>
  <c r="AT19" i="1" s="1"/>
  <c r="BD21" i="12" s="1"/>
  <c r="AW17" i="1"/>
  <c r="AX17" i="1" s="1"/>
  <c r="BI19" i="12" s="1"/>
  <c r="AW16" i="1"/>
  <c r="AX16" i="1" s="1"/>
  <c r="BI18" i="12" s="1"/>
  <c r="AS16" i="1"/>
  <c r="AT16" i="1" s="1"/>
  <c r="BD18" i="12" s="1"/>
  <c r="AO13" i="1"/>
  <c r="AP13" i="1" s="1"/>
  <c r="AS13" i="1"/>
  <c r="AT13" i="1" s="1"/>
  <c r="BD15" i="12" s="1"/>
  <c r="AS10" i="1"/>
  <c r="AT10" i="1" s="1"/>
  <c r="BD12" i="12" s="1"/>
  <c r="AW9" i="1"/>
  <c r="AX9" i="1" s="1"/>
  <c r="BI11" i="12" s="1"/>
  <c r="AS9" i="1"/>
  <c r="AT9" i="1" s="1"/>
  <c r="BD11" i="12" s="1"/>
  <c r="AO26" i="1"/>
  <c r="AP26" i="1" s="1"/>
  <c r="AS14" i="1"/>
  <c r="AT14" i="1" s="1"/>
  <c r="BD16" i="12" s="1"/>
  <c r="AO11" i="1"/>
  <c r="AP11" i="1" s="1"/>
  <c r="AS12" i="1"/>
  <c r="AT12" i="1" s="1"/>
  <c r="BD14" i="12" s="1"/>
  <c r="AS11" i="1"/>
  <c r="AT11" i="1" s="1"/>
  <c r="BD13" i="12" s="1"/>
  <c r="J8" i="1"/>
  <c r="H10" i="12" s="1"/>
  <c r="AS23" i="1"/>
  <c r="AC83" i="1"/>
  <c r="AD83" i="1" s="1"/>
  <c r="AC113" i="1"/>
  <c r="AD113" i="1" s="1"/>
  <c r="AC122" i="1"/>
  <c r="AD122" i="1" s="1"/>
  <c r="AC117" i="1"/>
  <c r="AD117" i="1" s="1"/>
  <c r="AC116" i="1"/>
  <c r="AD116" i="1" s="1"/>
  <c r="AD120" i="1"/>
  <c r="AC86" i="1"/>
  <c r="AD86" i="1" s="1"/>
  <c r="Y55" i="1"/>
  <c r="AC87" i="1"/>
  <c r="AD87" i="1" s="1"/>
  <c r="Y56" i="1"/>
  <c r="AC88" i="1"/>
  <c r="AD88" i="1" s="1"/>
  <c r="Y65" i="1"/>
  <c r="Y59" i="1"/>
  <c r="AC107" i="1"/>
  <c r="AD107" i="1" s="1"/>
  <c r="Y91" i="1"/>
  <c r="AC100" i="1"/>
  <c r="AD100" i="1" s="1"/>
  <c r="Y98" i="1"/>
  <c r="AC9" i="1"/>
  <c r="AC52" i="1"/>
  <c r="Y93" i="1"/>
  <c r="Q20" i="1"/>
  <c r="Y109" i="1"/>
  <c r="AC105" i="1"/>
  <c r="AD105" i="1" s="1"/>
  <c r="Q29" i="1"/>
  <c r="Q62" i="1"/>
  <c r="Y100" i="1"/>
  <c r="AC109" i="1"/>
  <c r="AD109" i="1" s="1"/>
  <c r="Q31" i="1"/>
  <c r="Q64" i="1"/>
  <c r="AC8" i="1"/>
  <c r="Y61" i="1"/>
  <c r="BA41" i="1"/>
  <c r="BA16" i="1"/>
  <c r="BE8" i="1"/>
  <c r="BF8" i="1" s="1"/>
  <c r="BT10" i="12" s="1"/>
  <c r="AG8" i="1"/>
  <c r="AH8" i="1" s="1"/>
  <c r="AI10" i="12" s="1"/>
  <c r="Q8" i="1"/>
  <c r="E123" i="1"/>
  <c r="F123" i="1" s="1"/>
  <c r="C125" i="12" s="1"/>
  <c r="I123" i="1"/>
  <c r="J123" i="1" s="1"/>
  <c r="H125" i="12" s="1"/>
  <c r="E118" i="1"/>
  <c r="F118" i="1" s="1"/>
  <c r="C120" i="12" s="1"/>
  <c r="M116" i="1"/>
  <c r="N116" i="1" s="1"/>
  <c r="M118" i="12" s="1"/>
  <c r="E115" i="1"/>
  <c r="F115" i="1" s="1"/>
  <c r="C117" i="12" s="1"/>
  <c r="M111" i="1"/>
  <c r="N111" i="1" s="1"/>
  <c r="M113" i="12" s="1"/>
  <c r="I110" i="1"/>
  <c r="J110" i="1" s="1"/>
  <c r="H112" i="12" s="1"/>
  <c r="I118" i="1"/>
  <c r="J118" i="1" s="1"/>
  <c r="H120" i="12" s="1"/>
  <c r="E117" i="1"/>
  <c r="F117" i="1" s="1"/>
  <c r="C119" i="12" s="1"/>
  <c r="M114" i="1"/>
  <c r="N114" i="1" s="1"/>
  <c r="M116" i="12" s="1"/>
  <c r="E114" i="1"/>
  <c r="F114" i="1" s="1"/>
  <c r="C116" i="12" s="1"/>
  <c r="M112" i="1"/>
  <c r="N112" i="1" s="1"/>
  <c r="M114" i="12" s="1"/>
  <c r="I109" i="1"/>
  <c r="J109" i="1" s="1"/>
  <c r="H111" i="12" s="1"/>
  <c r="M109" i="1"/>
  <c r="N109" i="1" s="1"/>
  <c r="M111" i="12" s="1"/>
  <c r="I108" i="1"/>
  <c r="J108" i="1" s="1"/>
  <c r="H110" i="12" s="1"/>
  <c r="E106" i="1"/>
  <c r="F106" i="1" s="1"/>
  <c r="C108" i="12" s="1"/>
  <c r="M123" i="1"/>
  <c r="N123" i="1" s="1"/>
  <c r="M125" i="12" s="1"/>
  <c r="E121" i="1"/>
  <c r="F121" i="1" s="1"/>
  <c r="C123" i="12" s="1"/>
  <c r="I121" i="1"/>
  <c r="J121" i="1" s="1"/>
  <c r="H123" i="12" s="1"/>
  <c r="M118" i="1"/>
  <c r="N118" i="1" s="1"/>
  <c r="M120" i="12" s="1"/>
  <c r="M117" i="1"/>
  <c r="N117" i="1" s="1"/>
  <c r="M119" i="12" s="1"/>
  <c r="M115" i="1"/>
  <c r="N115" i="1" s="1"/>
  <c r="M117" i="12" s="1"/>
  <c r="M113" i="1"/>
  <c r="N113" i="1" s="1"/>
  <c r="M115" i="12" s="1"/>
  <c r="E113" i="1"/>
  <c r="F113" i="1" s="1"/>
  <c r="C115" i="12" s="1"/>
  <c r="M122" i="1"/>
  <c r="N122" i="1" s="1"/>
  <c r="M124" i="12" s="1"/>
  <c r="E122" i="1"/>
  <c r="F122" i="1" s="1"/>
  <c r="C124" i="12" s="1"/>
  <c r="M120" i="1"/>
  <c r="N120" i="1" s="1"/>
  <c r="M122" i="12" s="1"/>
  <c r="E120" i="1"/>
  <c r="F120" i="1" s="1"/>
  <c r="C122" i="12" s="1"/>
  <c r="I120" i="1"/>
  <c r="J120" i="1" s="1"/>
  <c r="H122" i="12" s="1"/>
  <c r="E116" i="1"/>
  <c r="F116" i="1" s="1"/>
  <c r="C118" i="12" s="1"/>
  <c r="E112" i="1"/>
  <c r="F112" i="1" s="1"/>
  <c r="C114" i="12" s="1"/>
  <c r="I111" i="1"/>
  <c r="J111" i="1" s="1"/>
  <c r="H113" i="12" s="1"/>
  <c r="M108" i="1"/>
  <c r="N108" i="1" s="1"/>
  <c r="M110" i="12" s="1"/>
  <c r="I105" i="1"/>
  <c r="J105" i="1" s="1"/>
  <c r="H107" i="12" s="1"/>
  <c r="M104" i="1"/>
  <c r="N104" i="1" s="1"/>
  <c r="M106" i="12" s="1"/>
  <c r="M119" i="1"/>
  <c r="N119" i="1" s="1"/>
  <c r="M121" i="12" s="1"/>
  <c r="I117" i="1"/>
  <c r="J117" i="1" s="1"/>
  <c r="H119" i="12" s="1"/>
  <c r="E111" i="1"/>
  <c r="F111" i="1" s="1"/>
  <c r="C113" i="12" s="1"/>
  <c r="I107" i="1"/>
  <c r="J107" i="1" s="1"/>
  <c r="H109" i="12" s="1"/>
  <c r="M105" i="1"/>
  <c r="N105" i="1" s="1"/>
  <c r="M107" i="12" s="1"/>
  <c r="I114" i="1"/>
  <c r="J114" i="1" s="1"/>
  <c r="H116" i="12" s="1"/>
  <c r="I113" i="1"/>
  <c r="J113" i="1" s="1"/>
  <c r="H115" i="12" s="1"/>
  <c r="I112" i="1"/>
  <c r="J112" i="1" s="1"/>
  <c r="H114" i="12" s="1"/>
  <c r="M110" i="1"/>
  <c r="N110" i="1" s="1"/>
  <c r="M112" i="12" s="1"/>
  <c r="M106" i="1"/>
  <c r="N106" i="1" s="1"/>
  <c r="M108" i="12" s="1"/>
  <c r="E107" i="1"/>
  <c r="F107" i="1" s="1"/>
  <c r="C109" i="12" s="1"/>
  <c r="I106" i="1"/>
  <c r="J106" i="1" s="1"/>
  <c r="H108" i="12" s="1"/>
  <c r="I104" i="1"/>
  <c r="J104" i="1" s="1"/>
  <c r="H106" i="12" s="1"/>
  <c r="M121" i="1"/>
  <c r="N121" i="1" s="1"/>
  <c r="M123" i="12" s="1"/>
  <c r="I119" i="1"/>
  <c r="J119" i="1" s="1"/>
  <c r="H121" i="12" s="1"/>
  <c r="E119" i="1"/>
  <c r="F119" i="1" s="1"/>
  <c r="C121" i="12" s="1"/>
  <c r="E108" i="1"/>
  <c r="F108" i="1" s="1"/>
  <c r="C110" i="12" s="1"/>
  <c r="I116" i="1"/>
  <c r="J116" i="1" s="1"/>
  <c r="H118" i="12" s="1"/>
  <c r="E109" i="1"/>
  <c r="F109" i="1" s="1"/>
  <c r="C111" i="12" s="1"/>
  <c r="I102" i="1"/>
  <c r="J102" i="1" s="1"/>
  <c r="H104" i="12" s="1"/>
  <c r="M102" i="1"/>
  <c r="N102" i="1" s="1"/>
  <c r="M104" i="12" s="1"/>
  <c r="M101" i="1"/>
  <c r="N101" i="1" s="1"/>
  <c r="M103" i="12" s="1"/>
  <c r="M98" i="1"/>
  <c r="N98" i="1" s="1"/>
  <c r="M100" i="12" s="1"/>
  <c r="I101" i="1"/>
  <c r="J101" i="1" s="1"/>
  <c r="H103" i="12" s="1"/>
  <c r="I115" i="1"/>
  <c r="J115" i="1" s="1"/>
  <c r="H117" i="12" s="1"/>
  <c r="E104" i="1"/>
  <c r="F104" i="1" s="1"/>
  <c r="C106" i="12" s="1"/>
  <c r="I99" i="1"/>
  <c r="J99" i="1" s="1"/>
  <c r="H101" i="12" s="1"/>
  <c r="M99" i="1"/>
  <c r="N99" i="1" s="1"/>
  <c r="M101" i="12" s="1"/>
  <c r="I98" i="1"/>
  <c r="J98" i="1" s="1"/>
  <c r="H100" i="12" s="1"/>
  <c r="M107" i="1"/>
  <c r="N107" i="1" s="1"/>
  <c r="M109" i="12" s="1"/>
  <c r="E105" i="1"/>
  <c r="F105" i="1" s="1"/>
  <c r="C107" i="12" s="1"/>
  <c r="M103" i="1"/>
  <c r="N103" i="1" s="1"/>
  <c r="M105" i="12" s="1"/>
  <c r="E103" i="1"/>
  <c r="F103" i="1" s="1"/>
  <c r="C105" i="12" s="1"/>
  <c r="E102" i="1"/>
  <c r="F102" i="1" s="1"/>
  <c r="C104" i="12" s="1"/>
  <c r="E101" i="1"/>
  <c r="F101" i="1" s="1"/>
  <c r="C103" i="12" s="1"/>
  <c r="E100" i="1"/>
  <c r="F100" i="1" s="1"/>
  <c r="C102" i="12" s="1"/>
  <c r="E99" i="1"/>
  <c r="F99" i="1" s="1"/>
  <c r="C101" i="12" s="1"/>
  <c r="I122" i="1"/>
  <c r="J122" i="1" s="1"/>
  <c r="H124" i="12" s="1"/>
  <c r="I103" i="1"/>
  <c r="J103" i="1" s="1"/>
  <c r="H105" i="12" s="1"/>
  <c r="I100" i="1"/>
  <c r="J100" i="1" s="1"/>
  <c r="H102" i="12" s="1"/>
  <c r="M100" i="1"/>
  <c r="N100" i="1" s="1"/>
  <c r="M102" i="12" s="1"/>
  <c r="E98" i="1"/>
  <c r="F98" i="1" s="1"/>
  <c r="C100" i="12" s="1"/>
  <c r="E97" i="1"/>
  <c r="F97" i="1" s="1"/>
  <c r="C99" i="12" s="1"/>
  <c r="E93" i="1"/>
  <c r="F93" i="1" s="1"/>
  <c r="C95" i="12" s="1"/>
  <c r="I94" i="1"/>
  <c r="J94" i="1" s="1"/>
  <c r="H96" i="12" s="1"/>
  <c r="E95" i="1"/>
  <c r="F95" i="1" s="1"/>
  <c r="C97" i="12" s="1"/>
  <c r="M92" i="1"/>
  <c r="N92" i="1" s="1"/>
  <c r="M94" i="12" s="1"/>
  <c r="M95" i="1"/>
  <c r="N95" i="1" s="1"/>
  <c r="M97" i="12" s="1"/>
  <c r="I92" i="1"/>
  <c r="J92" i="1" s="1"/>
  <c r="H94" i="12" s="1"/>
  <c r="I90" i="1"/>
  <c r="J90" i="1" s="1"/>
  <c r="H92" i="12" s="1"/>
  <c r="E110" i="1"/>
  <c r="F110" i="1" s="1"/>
  <c r="C112" i="12" s="1"/>
  <c r="I95" i="1"/>
  <c r="J95" i="1" s="1"/>
  <c r="H97" i="12" s="1"/>
  <c r="I93" i="1"/>
  <c r="J93" i="1" s="1"/>
  <c r="H95" i="12" s="1"/>
  <c r="M97" i="1"/>
  <c r="N97" i="1" s="1"/>
  <c r="M99" i="12" s="1"/>
  <c r="I96" i="1"/>
  <c r="J96" i="1" s="1"/>
  <c r="H98" i="12" s="1"/>
  <c r="M96" i="1"/>
  <c r="N96" i="1" s="1"/>
  <c r="M98" i="12" s="1"/>
  <c r="E92" i="1"/>
  <c r="F92" i="1" s="1"/>
  <c r="C94" i="12" s="1"/>
  <c r="I91" i="1"/>
  <c r="J91" i="1" s="1"/>
  <c r="H93" i="12" s="1"/>
  <c r="I97" i="1"/>
  <c r="J97" i="1" s="1"/>
  <c r="H99" i="12" s="1"/>
  <c r="E96" i="1"/>
  <c r="F96" i="1" s="1"/>
  <c r="C98" i="12" s="1"/>
  <c r="E94" i="1"/>
  <c r="F94" i="1" s="1"/>
  <c r="C96" i="12" s="1"/>
  <c r="M91" i="1"/>
  <c r="N91" i="1" s="1"/>
  <c r="M93" i="12" s="1"/>
  <c r="E91" i="1"/>
  <c r="F91" i="1" s="1"/>
  <c r="C93" i="12" s="1"/>
  <c r="M88" i="1"/>
  <c r="N88" i="1" s="1"/>
  <c r="M90" i="12" s="1"/>
  <c r="I86" i="1"/>
  <c r="J86" i="1" s="1"/>
  <c r="H88" i="12" s="1"/>
  <c r="I85" i="1"/>
  <c r="J85" i="1" s="1"/>
  <c r="H87" i="12" s="1"/>
  <c r="M83" i="1"/>
  <c r="N83" i="1" s="1"/>
  <c r="M85" i="12" s="1"/>
  <c r="I87" i="1"/>
  <c r="J87" i="1" s="1"/>
  <c r="H89" i="12" s="1"/>
  <c r="E88" i="1"/>
  <c r="F88" i="1" s="1"/>
  <c r="C90" i="12" s="1"/>
  <c r="E87" i="1"/>
  <c r="F87" i="1" s="1"/>
  <c r="C89" i="12" s="1"/>
  <c r="I84" i="1"/>
  <c r="J84" i="1" s="1"/>
  <c r="H86" i="12" s="1"/>
  <c r="E85" i="1"/>
  <c r="F85" i="1" s="1"/>
  <c r="C87" i="12" s="1"/>
  <c r="M90" i="1"/>
  <c r="N90" i="1" s="1"/>
  <c r="M92" i="12" s="1"/>
  <c r="E89" i="1"/>
  <c r="F89" i="1" s="1"/>
  <c r="C91" i="12" s="1"/>
  <c r="I88" i="1"/>
  <c r="J88" i="1" s="1"/>
  <c r="H90" i="12" s="1"/>
  <c r="E86" i="1"/>
  <c r="F86" i="1" s="1"/>
  <c r="C88" i="12" s="1"/>
  <c r="N93" i="1"/>
  <c r="M95" i="12" s="1"/>
  <c r="M89" i="1"/>
  <c r="N89" i="1" s="1"/>
  <c r="M91" i="12" s="1"/>
  <c r="E90" i="1"/>
  <c r="F90" i="1" s="1"/>
  <c r="C92" i="12" s="1"/>
  <c r="M86" i="1"/>
  <c r="N86" i="1" s="1"/>
  <c r="M88" i="12" s="1"/>
  <c r="M84" i="1"/>
  <c r="N84" i="1" s="1"/>
  <c r="M86" i="12" s="1"/>
  <c r="M94" i="1"/>
  <c r="N94" i="1" s="1"/>
  <c r="M96" i="12" s="1"/>
  <c r="I89" i="1"/>
  <c r="J89" i="1" s="1"/>
  <c r="H91" i="12" s="1"/>
  <c r="I83" i="1"/>
  <c r="J83" i="1" s="1"/>
  <c r="H85" i="12" s="1"/>
  <c r="E84" i="1"/>
  <c r="F84" i="1" s="1"/>
  <c r="C86" i="12" s="1"/>
  <c r="E79" i="1"/>
  <c r="F79" i="1" s="1"/>
  <c r="C81" i="12" s="1"/>
  <c r="M77" i="1"/>
  <c r="N77" i="1" s="1"/>
  <c r="M79" i="12" s="1"/>
  <c r="I71" i="1"/>
  <c r="J71" i="1" s="1"/>
  <c r="H73" i="12" s="1"/>
  <c r="M87" i="1"/>
  <c r="N87" i="1" s="1"/>
  <c r="M89" i="12" s="1"/>
  <c r="E78" i="1"/>
  <c r="F78" i="1" s="1"/>
  <c r="C80" i="12" s="1"/>
  <c r="M72" i="1"/>
  <c r="N72" i="1" s="1"/>
  <c r="M74" i="12" s="1"/>
  <c r="M71" i="1"/>
  <c r="N71" i="1" s="1"/>
  <c r="M73" i="12" s="1"/>
  <c r="M85" i="1"/>
  <c r="N85" i="1" s="1"/>
  <c r="M87" i="12" s="1"/>
  <c r="E80" i="1"/>
  <c r="F80" i="1" s="1"/>
  <c r="C82" i="12" s="1"/>
  <c r="M76" i="1"/>
  <c r="N76" i="1" s="1"/>
  <c r="M78" i="12" s="1"/>
  <c r="M73" i="1"/>
  <c r="N73" i="1" s="1"/>
  <c r="M75" i="12" s="1"/>
  <c r="I72" i="1"/>
  <c r="J72" i="1" s="1"/>
  <c r="H74" i="12" s="1"/>
  <c r="I70" i="1"/>
  <c r="J70" i="1" s="1"/>
  <c r="H72" i="12" s="1"/>
  <c r="I69" i="1"/>
  <c r="J69" i="1" s="1"/>
  <c r="H71" i="12" s="1"/>
  <c r="M79" i="1"/>
  <c r="N79" i="1" s="1"/>
  <c r="M81" i="12" s="1"/>
  <c r="M75" i="1"/>
  <c r="N75" i="1" s="1"/>
  <c r="M77" i="12" s="1"/>
  <c r="I73" i="1"/>
  <c r="J73" i="1" s="1"/>
  <c r="H75" i="12" s="1"/>
  <c r="M69" i="1"/>
  <c r="N69" i="1" s="1"/>
  <c r="M71" i="12" s="1"/>
  <c r="E81" i="1"/>
  <c r="F81" i="1" s="1"/>
  <c r="C83" i="12" s="1"/>
  <c r="I79" i="1"/>
  <c r="J79" i="1" s="1"/>
  <c r="H81" i="12" s="1"/>
  <c r="I78" i="1"/>
  <c r="J78" i="1" s="1"/>
  <c r="H80" i="12" s="1"/>
  <c r="M78" i="1"/>
  <c r="N78" i="1" s="1"/>
  <c r="M80" i="12" s="1"/>
  <c r="I74" i="1"/>
  <c r="J74" i="1" s="1"/>
  <c r="H76" i="12" s="1"/>
  <c r="M70" i="1"/>
  <c r="N70" i="1" s="1"/>
  <c r="M72" i="12" s="1"/>
  <c r="M82" i="1"/>
  <c r="N82" i="1" s="1"/>
  <c r="M84" i="12" s="1"/>
  <c r="E83" i="1"/>
  <c r="F83" i="1" s="1"/>
  <c r="C85" i="12" s="1"/>
  <c r="I81" i="1"/>
  <c r="J81" i="1" s="1"/>
  <c r="H83" i="12" s="1"/>
  <c r="M80" i="1"/>
  <c r="N80" i="1" s="1"/>
  <c r="M82" i="12" s="1"/>
  <c r="I75" i="1"/>
  <c r="J75" i="1" s="1"/>
  <c r="H77" i="12" s="1"/>
  <c r="E76" i="1"/>
  <c r="F76" i="1" s="1"/>
  <c r="C78" i="12" s="1"/>
  <c r="M74" i="1"/>
  <c r="N74" i="1" s="1"/>
  <c r="M76" i="12" s="1"/>
  <c r="M81" i="1"/>
  <c r="N81" i="1" s="1"/>
  <c r="M83" i="12" s="1"/>
  <c r="I80" i="1"/>
  <c r="J80" i="1" s="1"/>
  <c r="H82" i="12" s="1"/>
  <c r="E75" i="1"/>
  <c r="F75" i="1" s="1"/>
  <c r="C77" i="12" s="1"/>
  <c r="M67" i="1"/>
  <c r="N67" i="1" s="1"/>
  <c r="M69" i="12" s="1"/>
  <c r="I65" i="1"/>
  <c r="J65" i="1" s="1"/>
  <c r="H67" i="12" s="1"/>
  <c r="M68" i="1"/>
  <c r="N68" i="1" s="1"/>
  <c r="M70" i="12" s="1"/>
  <c r="I77" i="1"/>
  <c r="J77" i="1" s="1"/>
  <c r="H79" i="12" s="1"/>
  <c r="I67" i="1"/>
  <c r="J67" i="1" s="1"/>
  <c r="H69" i="12" s="1"/>
  <c r="I82" i="1"/>
  <c r="J82" i="1" s="1"/>
  <c r="H84" i="12" s="1"/>
  <c r="I68" i="1"/>
  <c r="J68" i="1" s="1"/>
  <c r="H70" i="12" s="1"/>
  <c r="M66" i="1"/>
  <c r="N66" i="1" s="1"/>
  <c r="M68" i="12" s="1"/>
  <c r="I63" i="1"/>
  <c r="J63" i="1" s="1"/>
  <c r="H65" i="12" s="1"/>
  <c r="E77" i="1"/>
  <c r="F77" i="1" s="1"/>
  <c r="C79" i="12" s="1"/>
  <c r="I66" i="1"/>
  <c r="J66" i="1" s="1"/>
  <c r="H68" i="12" s="1"/>
  <c r="E82" i="1"/>
  <c r="F82" i="1" s="1"/>
  <c r="C84" i="12" s="1"/>
  <c r="I76" i="1"/>
  <c r="J76" i="1" s="1"/>
  <c r="H78" i="12" s="1"/>
  <c r="M63" i="1"/>
  <c r="N63" i="1" s="1"/>
  <c r="M65" i="12" s="1"/>
  <c r="M65" i="1"/>
  <c r="N65" i="1" s="1"/>
  <c r="M67" i="12" s="1"/>
  <c r="I60" i="1"/>
  <c r="J60" i="1" s="1"/>
  <c r="H62" i="12" s="1"/>
  <c r="I59" i="1"/>
  <c r="J59" i="1" s="1"/>
  <c r="H61" i="12" s="1"/>
  <c r="I49" i="1"/>
  <c r="J49" i="1" s="1"/>
  <c r="H51" i="12" s="1"/>
  <c r="M53" i="1"/>
  <c r="N53" i="1" s="1"/>
  <c r="M55" i="12" s="1"/>
  <c r="M49" i="1"/>
  <c r="N49" i="1" s="1"/>
  <c r="M51" i="12" s="1"/>
  <c r="M55" i="1"/>
  <c r="N55" i="1" s="1"/>
  <c r="M57" i="12" s="1"/>
  <c r="M54" i="1"/>
  <c r="N54" i="1" s="1"/>
  <c r="M56" i="12" s="1"/>
  <c r="I53" i="1"/>
  <c r="J53" i="1" s="1"/>
  <c r="H55" i="12" s="1"/>
  <c r="I51" i="1"/>
  <c r="J51" i="1" s="1"/>
  <c r="H53" i="12" s="1"/>
  <c r="M62" i="1"/>
  <c r="N62" i="1" s="1"/>
  <c r="M64" i="12" s="1"/>
  <c r="M61" i="1"/>
  <c r="N61" i="1" s="1"/>
  <c r="M63" i="12" s="1"/>
  <c r="M59" i="1"/>
  <c r="N59" i="1" s="1"/>
  <c r="M61" i="12" s="1"/>
  <c r="I56" i="1"/>
  <c r="J56" i="1" s="1"/>
  <c r="H58" i="12" s="1"/>
  <c r="I54" i="1"/>
  <c r="J54" i="1" s="1"/>
  <c r="H56" i="12" s="1"/>
  <c r="I64" i="1"/>
  <c r="J64" i="1" s="1"/>
  <c r="H66" i="12" s="1"/>
  <c r="I61" i="1"/>
  <c r="J61" i="1" s="1"/>
  <c r="H63" i="12" s="1"/>
  <c r="M60" i="1"/>
  <c r="N60" i="1" s="1"/>
  <c r="M62" i="12" s="1"/>
  <c r="I58" i="1"/>
  <c r="J58" i="1" s="1"/>
  <c r="H60" i="12" s="1"/>
  <c r="I62" i="1"/>
  <c r="J62" i="1" s="1"/>
  <c r="H64" i="12" s="1"/>
  <c r="M58" i="1"/>
  <c r="N58" i="1" s="1"/>
  <c r="M60" i="12" s="1"/>
  <c r="M57" i="1"/>
  <c r="N57" i="1" s="1"/>
  <c r="M59" i="12" s="1"/>
  <c r="M56" i="1"/>
  <c r="N56" i="1" s="1"/>
  <c r="M58" i="12" s="1"/>
  <c r="I55" i="1"/>
  <c r="J55" i="1" s="1"/>
  <c r="H57" i="12" s="1"/>
  <c r="M52" i="1"/>
  <c r="N52" i="1" s="1"/>
  <c r="M54" i="12" s="1"/>
  <c r="M51" i="1"/>
  <c r="N51" i="1" s="1"/>
  <c r="M53" i="12" s="1"/>
  <c r="I50" i="1"/>
  <c r="J50" i="1" s="1"/>
  <c r="H52" i="12" s="1"/>
  <c r="I48" i="1"/>
  <c r="J48" i="1" s="1"/>
  <c r="H50" i="12" s="1"/>
  <c r="M48" i="1"/>
  <c r="N48" i="1" s="1"/>
  <c r="M50" i="12" s="1"/>
  <c r="M50" i="1"/>
  <c r="N50" i="1" s="1"/>
  <c r="M52" i="12" s="1"/>
  <c r="M64" i="1"/>
  <c r="N64" i="1" s="1"/>
  <c r="M66" i="12" s="1"/>
  <c r="I57" i="1"/>
  <c r="J57" i="1" s="1"/>
  <c r="H59" i="12" s="1"/>
  <c r="I52" i="1"/>
  <c r="J52" i="1" s="1"/>
  <c r="H54" i="12" s="1"/>
  <c r="I47" i="1"/>
  <c r="J47" i="1" s="1"/>
  <c r="H49" i="12" s="1"/>
  <c r="M46" i="1"/>
  <c r="N46" i="1" s="1"/>
  <c r="M48" i="12" s="1"/>
  <c r="M45" i="1"/>
  <c r="N45" i="1" s="1"/>
  <c r="M47" i="12" s="1"/>
  <c r="M44" i="1"/>
  <c r="N44" i="1" s="1"/>
  <c r="M46" i="12" s="1"/>
  <c r="M36" i="1"/>
  <c r="N36" i="1" s="1"/>
  <c r="M38" i="12" s="1"/>
  <c r="I33" i="1"/>
  <c r="J33" i="1" s="1"/>
  <c r="H35" i="12" s="1"/>
  <c r="I42" i="1"/>
  <c r="J42" i="1" s="1"/>
  <c r="H44" i="12" s="1"/>
  <c r="I40" i="1"/>
  <c r="J40" i="1" s="1"/>
  <c r="H42" i="12" s="1"/>
  <c r="I36" i="1"/>
  <c r="J36" i="1" s="1"/>
  <c r="H38" i="12" s="1"/>
  <c r="M41" i="1"/>
  <c r="N41" i="1" s="1"/>
  <c r="M43" i="12" s="1"/>
  <c r="M39" i="1"/>
  <c r="N39" i="1" s="1"/>
  <c r="M41" i="12" s="1"/>
  <c r="I45" i="1"/>
  <c r="J45" i="1" s="1"/>
  <c r="H47" i="12" s="1"/>
  <c r="I44" i="1"/>
  <c r="J44" i="1" s="1"/>
  <c r="H46" i="12" s="1"/>
  <c r="M42" i="1"/>
  <c r="N42" i="1" s="1"/>
  <c r="M44" i="12" s="1"/>
  <c r="I34" i="1"/>
  <c r="J34" i="1" s="1"/>
  <c r="H36" i="12" s="1"/>
  <c r="M37" i="1"/>
  <c r="N37" i="1" s="1"/>
  <c r="M39" i="12" s="1"/>
  <c r="M33" i="1"/>
  <c r="N33" i="1" s="1"/>
  <c r="M35" i="12" s="1"/>
  <c r="M32" i="1"/>
  <c r="N32" i="1" s="1"/>
  <c r="M34" i="12" s="1"/>
  <c r="I43" i="1"/>
  <c r="J43" i="1" s="1"/>
  <c r="H45" i="12" s="1"/>
  <c r="M43" i="1"/>
  <c r="N43" i="1" s="1"/>
  <c r="M45" i="12" s="1"/>
  <c r="I37" i="1"/>
  <c r="J37" i="1" s="1"/>
  <c r="H39" i="12" s="1"/>
  <c r="M35" i="1"/>
  <c r="N35" i="1" s="1"/>
  <c r="M37" i="12" s="1"/>
  <c r="M47" i="1"/>
  <c r="N47" i="1" s="1"/>
  <c r="M49" i="12" s="1"/>
  <c r="I46" i="1"/>
  <c r="J46" i="1" s="1"/>
  <c r="H48" i="12" s="1"/>
  <c r="I41" i="1"/>
  <c r="J41" i="1" s="1"/>
  <c r="H43" i="12" s="1"/>
  <c r="I39" i="1"/>
  <c r="J39" i="1" s="1"/>
  <c r="H41" i="12" s="1"/>
  <c r="I38" i="1"/>
  <c r="J38" i="1" s="1"/>
  <c r="H40" i="12" s="1"/>
  <c r="I32" i="1"/>
  <c r="J32" i="1" s="1"/>
  <c r="H34" i="12" s="1"/>
  <c r="M20" i="1"/>
  <c r="N20" i="1" s="1"/>
  <c r="M22" i="12" s="1"/>
  <c r="I27" i="1"/>
  <c r="J27" i="1" s="1"/>
  <c r="H29" i="12" s="1"/>
  <c r="I24" i="1"/>
  <c r="J24" i="1" s="1"/>
  <c r="H26" i="12" s="1"/>
  <c r="M22" i="1"/>
  <c r="N22" i="1" s="1"/>
  <c r="M24" i="12" s="1"/>
  <c r="I19" i="1"/>
  <c r="J19" i="1" s="1"/>
  <c r="H21" i="12" s="1"/>
  <c r="I31" i="1"/>
  <c r="J31" i="1" s="1"/>
  <c r="H33" i="12" s="1"/>
  <c r="M31" i="1"/>
  <c r="N31" i="1" s="1"/>
  <c r="M33" i="12" s="1"/>
  <c r="M30" i="1"/>
  <c r="N30" i="1" s="1"/>
  <c r="M32" i="12" s="1"/>
  <c r="I29" i="1"/>
  <c r="J29" i="1" s="1"/>
  <c r="H31" i="12" s="1"/>
  <c r="M28" i="1"/>
  <c r="N28" i="1" s="1"/>
  <c r="M30" i="12" s="1"/>
  <c r="M25" i="1"/>
  <c r="N25" i="1" s="1"/>
  <c r="M27" i="12" s="1"/>
  <c r="M19" i="1"/>
  <c r="N19" i="1" s="1"/>
  <c r="M21" i="12" s="1"/>
  <c r="M40" i="1"/>
  <c r="N40" i="1" s="1"/>
  <c r="M42" i="12" s="1"/>
  <c r="M34" i="1"/>
  <c r="N34" i="1" s="1"/>
  <c r="M36" i="12" s="1"/>
  <c r="M38" i="1"/>
  <c r="N38" i="1" s="1"/>
  <c r="M40" i="12" s="1"/>
  <c r="I30" i="1"/>
  <c r="J30" i="1" s="1"/>
  <c r="H32" i="12" s="1"/>
  <c r="M23" i="1"/>
  <c r="N23" i="1" s="1"/>
  <c r="M25" i="12" s="1"/>
  <c r="M27" i="1"/>
  <c r="N27" i="1" s="1"/>
  <c r="M29" i="12" s="1"/>
  <c r="I25" i="1"/>
  <c r="J25" i="1" s="1"/>
  <c r="H27" i="12" s="1"/>
  <c r="I22" i="1"/>
  <c r="J22" i="1" s="1"/>
  <c r="H24" i="12" s="1"/>
  <c r="M21" i="1"/>
  <c r="N21" i="1" s="1"/>
  <c r="M23" i="12" s="1"/>
  <c r="I20" i="1"/>
  <c r="J20" i="1" s="1"/>
  <c r="H22" i="12" s="1"/>
  <c r="I28" i="1"/>
  <c r="J28" i="1" s="1"/>
  <c r="H30" i="12" s="1"/>
  <c r="M26" i="1"/>
  <c r="N26" i="1" s="1"/>
  <c r="M28" i="12" s="1"/>
  <c r="I23" i="1"/>
  <c r="J23" i="1" s="1"/>
  <c r="H25" i="12" s="1"/>
  <c r="I21" i="1"/>
  <c r="J21" i="1" s="1"/>
  <c r="H23" i="12" s="1"/>
  <c r="I35" i="1"/>
  <c r="J35" i="1" s="1"/>
  <c r="H37" i="12" s="1"/>
  <c r="M29" i="1"/>
  <c r="N29" i="1" s="1"/>
  <c r="M31" i="12" s="1"/>
  <c r="I26" i="1"/>
  <c r="J26" i="1" s="1"/>
  <c r="H28" i="12" s="1"/>
  <c r="M24" i="1"/>
  <c r="N24" i="1" s="1"/>
  <c r="M26" i="12" s="1"/>
  <c r="I18" i="1"/>
  <c r="J18" i="1" s="1"/>
  <c r="H20" i="12" s="1"/>
  <c r="M15" i="1"/>
  <c r="N15" i="1" s="1"/>
  <c r="M17" i="12" s="1"/>
  <c r="I14" i="1"/>
  <c r="J14" i="1" s="1"/>
  <c r="H16" i="12" s="1"/>
  <c r="I10" i="1"/>
  <c r="J10" i="1" s="1"/>
  <c r="H12" i="12" s="1"/>
  <c r="I12" i="1"/>
  <c r="J12" i="1" s="1"/>
  <c r="H14" i="12" s="1"/>
  <c r="M16" i="1"/>
  <c r="N16" i="1" s="1"/>
  <c r="M18" i="12" s="1"/>
  <c r="M18" i="1"/>
  <c r="N18" i="1" s="1"/>
  <c r="M20" i="12" s="1"/>
  <c r="M14" i="1"/>
  <c r="N14" i="1" s="1"/>
  <c r="M16" i="12" s="1"/>
  <c r="I13" i="1"/>
  <c r="J13" i="1" s="1"/>
  <c r="H15" i="12" s="1"/>
  <c r="M12" i="1"/>
  <c r="N12" i="1" s="1"/>
  <c r="M14" i="12" s="1"/>
  <c r="I9" i="1"/>
  <c r="J9" i="1" s="1"/>
  <c r="H11" i="12" s="1"/>
  <c r="I17" i="1"/>
  <c r="J17" i="1" s="1"/>
  <c r="H19" i="12" s="1"/>
  <c r="I15" i="1"/>
  <c r="J15" i="1" s="1"/>
  <c r="H17" i="12" s="1"/>
  <c r="M13" i="1"/>
  <c r="N13" i="1" s="1"/>
  <c r="M15" i="12" s="1"/>
  <c r="M11" i="1"/>
  <c r="N11" i="1" s="1"/>
  <c r="M13" i="12" s="1"/>
  <c r="M17" i="1"/>
  <c r="N17" i="1" s="1"/>
  <c r="M19" i="12" s="1"/>
  <c r="I16" i="1"/>
  <c r="J16" i="1" s="1"/>
  <c r="H18" i="12" s="1"/>
  <c r="I11" i="1"/>
  <c r="J11" i="1" s="1"/>
  <c r="H13" i="12" s="1"/>
  <c r="M10" i="1"/>
  <c r="N10" i="1" s="1"/>
  <c r="M12" i="12" s="1"/>
  <c r="E42" i="1"/>
  <c r="E29" i="1"/>
  <c r="E73" i="1"/>
  <c r="E15" i="1"/>
  <c r="E28" i="1"/>
  <c r="E18" i="1"/>
  <c r="E58" i="1"/>
  <c r="E25" i="1"/>
  <c r="E45" i="1"/>
  <c r="E51" i="1"/>
  <c r="E30" i="1"/>
  <c r="E65" i="1"/>
  <c r="E9" i="1"/>
  <c r="E13" i="1"/>
  <c r="E33" i="1"/>
  <c r="E23" i="1"/>
  <c r="E62" i="1"/>
  <c r="E56" i="1"/>
  <c r="E38" i="1"/>
  <c r="E19" i="1"/>
  <c r="E11" i="1"/>
  <c r="E66" i="1"/>
  <c r="E74" i="1"/>
  <c r="E35" i="1"/>
  <c r="E37" i="1"/>
  <c r="E43" i="1"/>
  <c r="E57" i="1"/>
  <c r="E55" i="1"/>
  <c r="E40" i="1"/>
  <c r="E31" i="1"/>
  <c r="E22" i="1"/>
  <c r="E52" i="1"/>
  <c r="E72" i="1"/>
  <c r="E44" i="1"/>
  <c r="E17" i="1"/>
  <c r="E24" i="1"/>
  <c r="E41" i="1"/>
  <c r="E67" i="1"/>
  <c r="E61" i="1"/>
  <c r="E68" i="1"/>
  <c r="E54" i="1"/>
  <c r="E64" i="1"/>
  <c r="E49" i="1"/>
  <c r="E63" i="1"/>
  <c r="E50" i="1"/>
  <c r="E26" i="1"/>
  <c r="M9" i="1"/>
  <c r="N9" i="1" s="1"/>
  <c r="M11" i="12" s="1"/>
  <c r="E27" i="1"/>
  <c r="E71" i="1"/>
  <c r="E21" i="1"/>
  <c r="E59" i="1"/>
  <c r="E48" i="1"/>
  <c r="E69" i="1"/>
  <c r="E34" i="1"/>
  <c r="E53" i="1"/>
  <c r="E47" i="1"/>
  <c r="E70" i="1"/>
  <c r="E14" i="1"/>
  <c r="E16" i="1"/>
  <c r="E39" i="1"/>
  <c r="U8" i="1"/>
  <c r="V8" i="1" s="1"/>
  <c r="X10" i="12" s="1"/>
  <c r="AW74" i="1"/>
  <c r="BA32" i="1"/>
  <c r="BA65" i="1"/>
  <c r="BA45" i="1"/>
  <c r="BA9" i="1"/>
  <c r="BA46" i="1"/>
  <c r="BA31" i="1"/>
  <c r="BA19" i="1"/>
  <c r="BA72" i="1"/>
  <c r="BA60" i="1"/>
  <c r="BA50" i="1"/>
  <c r="BA51" i="1"/>
  <c r="AC14" i="1"/>
  <c r="AC30" i="1"/>
  <c r="AC46" i="1"/>
  <c r="AC63" i="1"/>
  <c r="Y14" i="1"/>
  <c r="Y86" i="1"/>
  <c r="AC15" i="1"/>
  <c r="AC31" i="1"/>
  <c r="AC47" i="1"/>
  <c r="AC64" i="1"/>
  <c r="Y15" i="1"/>
  <c r="Y87" i="1"/>
  <c r="AC16" i="1"/>
  <c r="AC32" i="1"/>
  <c r="AC48" i="1"/>
  <c r="AC65" i="1"/>
  <c r="Y16" i="1"/>
  <c r="Y96" i="1"/>
  <c r="BA42" i="1"/>
  <c r="AC98" i="1"/>
  <c r="AD98" i="1" s="1"/>
  <c r="Y18" i="1"/>
  <c r="Y90" i="1"/>
  <c r="BA43" i="1"/>
  <c r="Y43" i="1"/>
  <c r="AC49" i="1"/>
  <c r="Y62" i="1"/>
  <c r="Q19" i="1"/>
  <c r="Q52" i="1"/>
  <c r="Q44" i="1"/>
  <c r="Y29" i="1"/>
  <c r="Y97" i="1"/>
  <c r="Y74" i="1"/>
  <c r="Y105" i="1"/>
  <c r="E20" i="1"/>
  <c r="Q24" i="1"/>
  <c r="Q49" i="1"/>
  <c r="Q42" i="1"/>
  <c r="AC44" i="1"/>
  <c r="AO9" i="1"/>
  <c r="AP9" i="1" s="1"/>
  <c r="Z121" i="1" l="1"/>
  <c r="AC123" i="12" s="1"/>
  <c r="M123" i="16"/>
  <c r="N123" i="16" s="1"/>
  <c r="Z117" i="1"/>
  <c r="AC119" i="12" s="1"/>
  <c r="M119" i="16"/>
  <c r="N119" i="16" s="1"/>
  <c r="Z120" i="1"/>
  <c r="AC122" i="12" s="1"/>
  <c r="M122" i="16"/>
  <c r="N122" i="16" s="1"/>
  <c r="Z122" i="1"/>
  <c r="AC124" i="12" s="1"/>
  <c r="M124" i="16"/>
  <c r="N124" i="16" s="1"/>
  <c r="Z118" i="1"/>
  <c r="AC120" i="12" s="1"/>
  <c r="M120" i="16"/>
  <c r="N120" i="16" s="1"/>
  <c r="BJ11" i="12"/>
  <c r="Z119" i="1"/>
  <c r="AC121" i="12" s="1"/>
  <c r="M121" i="16"/>
  <c r="N121" i="16" s="1"/>
  <c r="AL85" i="1"/>
  <c r="AN87" i="12" s="1"/>
  <c r="BL10" i="12"/>
  <c r="BM10" i="12" s="1"/>
  <c r="Z123" i="1"/>
  <c r="AC125" i="12" s="1"/>
  <c r="M125" i="16"/>
  <c r="N125" i="16" s="1"/>
  <c r="N10" i="12"/>
  <c r="N11" i="12"/>
  <c r="Z86" i="1"/>
  <c r="AC88" i="12" s="1"/>
  <c r="M88" i="16"/>
  <c r="N88" i="16" s="1"/>
  <c r="F33" i="1"/>
  <c r="C35" i="12" s="1"/>
  <c r="BL33" i="1"/>
  <c r="R42" i="1"/>
  <c r="S44" i="12" s="1"/>
  <c r="BM42" i="1"/>
  <c r="R44" i="1"/>
  <c r="S46" i="12" s="1"/>
  <c r="BM44" i="1"/>
  <c r="BB32" i="1"/>
  <c r="BO34" i="12" s="1"/>
  <c r="BP32" i="1"/>
  <c r="Z87" i="1"/>
  <c r="AC89" i="12" s="1"/>
  <c r="M89" i="16"/>
  <c r="N89" i="16" s="1"/>
  <c r="BO63" i="1"/>
  <c r="AD63" i="1"/>
  <c r="BN63" i="1"/>
  <c r="BB19" i="1"/>
  <c r="BO21" i="12" s="1"/>
  <c r="BP19" i="1"/>
  <c r="AA10" i="12"/>
  <c r="Y11" i="12" s="1"/>
  <c r="Y10" i="12"/>
  <c r="F69" i="1"/>
  <c r="C71" i="12" s="1"/>
  <c r="BL69" i="1"/>
  <c r="F50" i="1"/>
  <c r="C52" i="12" s="1"/>
  <c r="BL50" i="1"/>
  <c r="F41" i="1"/>
  <c r="C43" i="12" s="1"/>
  <c r="BL41" i="1"/>
  <c r="F40" i="1"/>
  <c r="C42" i="12" s="1"/>
  <c r="BL40" i="1"/>
  <c r="F11" i="1"/>
  <c r="C13" i="12" s="1"/>
  <c r="BL11" i="1"/>
  <c r="BQ11" i="1" s="1"/>
  <c r="BL9" i="1"/>
  <c r="F9" i="1"/>
  <c r="C11" i="12" s="1"/>
  <c r="BN44" i="1"/>
  <c r="BO44" i="1"/>
  <c r="AD44" i="1"/>
  <c r="F53" i="1"/>
  <c r="C55" i="12" s="1"/>
  <c r="BL53" i="1"/>
  <c r="BQ53" i="1" s="1"/>
  <c r="R49" i="1"/>
  <c r="S51" i="12" s="1"/>
  <c r="BM49" i="1"/>
  <c r="R52" i="1"/>
  <c r="S54" i="12" s="1"/>
  <c r="BM52" i="1"/>
  <c r="R24" i="1"/>
  <c r="S26" i="12" s="1"/>
  <c r="BM24" i="1"/>
  <c r="R19" i="1"/>
  <c r="S21" i="12" s="1"/>
  <c r="BM19" i="1"/>
  <c r="AD32" i="1"/>
  <c r="BO32" i="1"/>
  <c r="BN32" i="1"/>
  <c r="F74" i="1"/>
  <c r="C76" i="12" s="1"/>
  <c r="BL74" i="1"/>
  <c r="BQ74" i="1" s="1"/>
  <c r="AD64" i="1"/>
  <c r="BO64" i="1"/>
  <c r="BN64" i="1"/>
  <c r="F16" i="1"/>
  <c r="C18" i="12" s="1"/>
  <c r="BL16" i="1"/>
  <c r="F49" i="1"/>
  <c r="C51" i="12" s="1"/>
  <c r="BL49" i="1"/>
  <c r="F57" i="1"/>
  <c r="C59" i="12" s="1"/>
  <c r="BL57" i="1"/>
  <c r="F38" i="1"/>
  <c r="C40" i="12" s="1"/>
  <c r="BL38" i="1"/>
  <c r="F73" i="1"/>
  <c r="C75" i="12" s="1"/>
  <c r="BL73" i="1"/>
  <c r="Z90" i="1"/>
  <c r="AC92" i="12" s="1"/>
  <c r="M92" i="16"/>
  <c r="N92" i="16" s="1"/>
  <c r="F61" i="1"/>
  <c r="C63" i="12" s="1"/>
  <c r="BL61" i="1"/>
  <c r="Z96" i="1"/>
  <c r="AC98" i="12" s="1"/>
  <c r="M98" i="16"/>
  <c r="N98" i="16" s="1"/>
  <c r="F59" i="1"/>
  <c r="C61" i="12" s="1"/>
  <c r="BL59" i="1"/>
  <c r="F30" i="1"/>
  <c r="C32" i="12" s="1"/>
  <c r="BL30" i="1"/>
  <c r="BQ30" i="1" s="1"/>
  <c r="Z105" i="1"/>
  <c r="AC107" i="12" s="1"/>
  <c r="M107" i="16"/>
  <c r="N107" i="16" s="1"/>
  <c r="AD49" i="1"/>
  <c r="BN49" i="1"/>
  <c r="BO49" i="1"/>
  <c r="Z16" i="1"/>
  <c r="AC18" i="12" s="1"/>
  <c r="M18" i="16"/>
  <c r="N18" i="16" s="1"/>
  <c r="AD47" i="1"/>
  <c r="BN47" i="1"/>
  <c r="BO47" i="1"/>
  <c r="AD14" i="1"/>
  <c r="BN14" i="1"/>
  <c r="BO14" i="1"/>
  <c r="BB9" i="1"/>
  <c r="BO11" i="12" s="1"/>
  <c r="BP9" i="1"/>
  <c r="F14" i="1"/>
  <c r="C16" i="12" s="1"/>
  <c r="BL14" i="1"/>
  <c r="F21" i="1"/>
  <c r="C23" i="12" s="1"/>
  <c r="BL21" i="1"/>
  <c r="F64" i="1"/>
  <c r="C66" i="12" s="1"/>
  <c r="BL64" i="1"/>
  <c r="F44" i="1"/>
  <c r="C46" i="12" s="1"/>
  <c r="BL44" i="1"/>
  <c r="BB60" i="1"/>
  <c r="BO62" i="12" s="1"/>
  <c r="BP60" i="1"/>
  <c r="Z62" i="1"/>
  <c r="AC64" i="12" s="1"/>
  <c r="M64" i="16"/>
  <c r="N64" i="16" s="1"/>
  <c r="AD30" i="1"/>
  <c r="BO30" i="1"/>
  <c r="BN30" i="1"/>
  <c r="F17" i="1"/>
  <c r="C19" i="12" s="1"/>
  <c r="BL17" i="1"/>
  <c r="Z74" i="1"/>
  <c r="AC76" i="12" s="1"/>
  <c r="M76" i="16"/>
  <c r="N76" i="16" s="1"/>
  <c r="Z43" i="1"/>
  <c r="AC45" i="12" s="1"/>
  <c r="M45" i="16"/>
  <c r="N45" i="16" s="1"/>
  <c r="AD65" i="1"/>
  <c r="BN65" i="1"/>
  <c r="BO65" i="1"/>
  <c r="AD31" i="1"/>
  <c r="BO31" i="1"/>
  <c r="BN31" i="1"/>
  <c r="BB51" i="1"/>
  <c r="BO53" i="12" s="1"/>
  <c r="BP51" i="1"/>
  <c r="BB45" i="1"/>
  <c r="BO47" i="12" s="1"/>
  <c r="BP45" i="1"/>
  <c r="F70" i="1"/>
  <c r="C72" i="12" s="1"/>
  <c r="BL70" i="1"/>
  <c r="F71" i="1"/>
  <c r="C73" i="12" s="1"/>
  <c r="BL71" i="1"/>
  <c r="F54" i="1"/>
  <c r="C56" i="12" s="1"/>
  <c r="BL54" i="1"/>
  <c r="F72" i="1"/>
  <c r="C74" i="12" s="1"/>
  <c r="BL72" i="1"/>
  <c r="Z29" i="1"/>
  <c r="AC31" i="12" s="1"/>
  <c r="M31" i="16"/>
  <c r="N31" i="16" s="1"/>
  <c r="F22" i="1"/>
  <c r="C24" i="12" s="1"/>
  <c r="BL22" i="1"/>
  <c r="F20" i="1"/>
  <c r="C22" i="12" s="1"/>
  <c r="BL20" i="1"/>
  <c r="BB46" i="1"/>
  <c r="BO48" i="12" s="1"/>
  <c r="BP46" i="1"/>
  <c r="AY11" i="12"/>
  <c r="AS11" i="12"/>
  <c r="Z97" i="1"/>
  <c r="AC99" i="12" s="1"/>
  <c r="M99" i="16"/>
  <c r="N99" i="16" s="1"/>
  <c r="BB43" i="1"/>
  <c r="BO45" i="12" s="1"/>
  <c r="BP43" i="1"/>
  <c r="AD48" i="1"/>
  <c r="BN48" i="1"/>
  <c r="BO48" i="1"/>
  <c r="AD15" i="1"/>
  <c r="BN15" i="1"/>
  <c r="BO15" i="1"/>
  <c r="BB50" i="1"/>
  <c r="BO52" i="12" s="1"/>
  <c r="BP50" i="1"/>
  <c r="BB65" i="1"/>
  <c r="BO67" i="12" s="1"/>
  <c r="BP65" i="1"/>
  <c r="F47" i="1"/>
  <c r="C49" i="12" s="1"/>
  <c r="BL47" i="1"/>
  <c r="F27" i="1"/>
  <c r="C29" i="12" s="1"/>
  <c r="BL27" i="1"/>
  <c r="F68" i="1"/>
  <c r="C70" i="12" s="1"/>
  <c r="BL68" i="1"/>
  <c r="F52" i="1"/>
  <c r="C54" i="12" s="1"/>
  <c r="BL52" i="1"/>
  <c r="F35" i="1"/>
  <c r="C37" i="12" s="1"/>
  <c r="BL35" i="1"/>
  <c r="BQ35" i="1" s="1"/>
  <c r="F23" i="1"/>
  <c r="C25" i="12" s="1"/>
  <c r="BL23" i="1"/>
  <c r="BQ23" i="1" s="1"/>
  <c r="F25" i="1"/>
  <c r="C27" i="12" s="1"/>
  <c r="BL25" i="1"/>
  <c r="F58" i="1"/>
  <c r="C60" i="12" s="1"/>
  <c r="BL58" i="1"/>
  <c r="Z18" i="1"/>
  <c r="AC20" i="12" s="1"/>
  <c r="M20" i="16"/>
  <c r="N20" i="16" s="1"/>
  <c r="AD16" i="1"/>
  <c r="BN16" i="1"/>
  <c r="BO16" i="1"/>
  <c r="Z14" i="1"/>
  <c r="AC16" i="12" s="1"/>
  <c r="M16" i="16"/>
  <c r="N16" i="16" s="1"/>
  <c r="BB72" i="1"/>
  <c r="BO74" i="12" s="1"/>
  <c r="BP72" i="1"/>
  <c r="F34" i="1"/>
  <c r="C36" i="12" s="1"/>
  <c r="BL34" i="1"/>
  <c r="F26" i="1"/>
  <c r="C28" i="12" s="1"/>
  <c r="BL26" i="1"/>
  <c r="F67" i="1"/>
  <c r="C69" i="12" s="1"/>
  <c r="BL67" i="1"/>
  <c r="BQ67" i="1" s="1"/>
  <c r="F31" i="1"/>
  <c r="C33" i="12" s="1"/>
  <c r="BL31" i="1"/>
  <c r="F66" i="1"/>
  <c r="C68" i="12" s="1"/>
  <c r="BL66" i="1"/>
  <c r="F13" i="1"/>
  <c r="C15" i="12" s="1"/>
  <c r="BL13" i="1"/>
  <c r="F18" i="1"/>
  <c r="C20" i="12" s="1"/>
  <c r="BL18" i="1"/>
  <c r="BQ18" i="1" s="1"/>
  <c r="BB41" i="1"/>
  <c r="BO43" i="12" s="1"/>
  <c r="BP41" i="1"/>
  <c r="R29" i="1"/>
  <c r="S31" i="12" s="1"/>
  <c r="BM29" i="1"/>
  <c r="Z55" i="1"/>
  <c r="AC57" i="12" s="1"/>
  <c r="M57" i="16"/>
  <c r="N57" i="16" s="1"/>
  <c r="AY20" i="12"/>
  <c r="AS20" i="12"/>
  <c r="AS18" i="12"/>
  <c r="AY18" i="12"/>
  <c r="AS29" i="12"/>
  <c r="AY29" i="12"/>
  <c r="AS44" i="12"/>
  <c r="AY44" i="12"/>
  <c r="AY46" i="12"/>
  <c r="AS46" i="12"/>
  <c r="AS62" i="12"/>
  <c r="AY62" i="12"/>
  <c r="AY63" i="12"/>
  <c r="AS63" i="12"/>
  <c r="AY76" i="12"/>
  <c r="AS76" i="12"/>
  <c r="AS73" i="12"/>
  <c r="AY73" i="12"/>
  <c r="AY90" i="12"/>
  <c r="AS90" i="12"/>
  <c r="AY100" i="12"/>
  <c r="AS100" i="12"/>
  <c r="AS95" i="12"/>
  <c r="AY95" i="12"/>
  <c r="AS101" i="12"/>
  <c r="AY101" i="12"/>
  <c r="AY110" i="12"/>
  <c r="BI110" i="12"/>
  <c r="AY109" i="12"/>
  <c r="AS109" i="12"/>
  <c r="BI118" i="12"/>
  <c r="AY118" i="12"/>
  <c r="Z114" i="1"/>
  <c r="AC116" i="12" s="1"/>
  <c r="M116" i="16"/>
  <c r="N116" i="16" s="1"/>
  <c r="Z58" i="1"/>
  <c r="AC60" i="12" s="1"/>
  <c r="M60" i="16"/>
  <c r="N60" i="16" s="1"/>
  <c r="Z89" i="1"/>
  <c r="AC91" i="12" s="1"/>
  <c r="M91" i="16"/>
  <c r="N91" i="16" s="1"/>
  <c r="R22" i="1"/>
  <c r="S24" i="12" s="1"/>
  <c r="BM22" i="1"/>
  <c r="BO62" i="1"/>
  <c r="BN62" i="1"/>
  <c r="AD62" i="1"/>
  <c r="BN19" i="1"/>
  <c r="BO19" i="1"/>
  <c r="AD19" i="1"/>
  <c r="Z103" i="1"/>
  <c r="AC105" i="12" s="1"/>
  <c r="M105" i="16"/>
  <c r="N105" i="16" s="1"/>
  <c r="BB48" i="1"/>
  <c r="BO50" i="12" s="1"/>
  <c r="BP48" i="1"/>
  <c r="BB24" i="1"/>
  <c r="BO26" i="12" s="1"/>
  <c r="BP24" i="1"/>
  <c r="R67" i="1"/>
  <c r="S69" i="12" s="1"/>
  <c r="BM67" i="1"/>
  <c r="Z41" i="1"/>
  <c r="AC43" i="12" s="1"/>
  <c r="M43" i="16"/>
  <c r="N43" i="16" s="1"/>
  <c r="Z88" i="1"/>
  <c r="AC90" i="12" s="1"/>
  <c r="M90" i="16"/>
  <c r="N90" i="16" s="1"/>
  <c r="R41" i="1"/>
  <c r="S43" i="12" s="1"/>
  <c r="BM41" i="1"/>
  <c r="R68" i="1"/>
  <c r="S70" i="12" s="1"/>
  <c r="BM68" i="1"/>
  <c r="BN73" i="1"/>
  <c r="BO73" i="1"/>
  <c r="AD73" i="1"/>
  <c r="BN39" i="1"/>
  <c r="BO39" i="1"/>
  <c r="AD39" i="1"/>
  <c r="BB26" i="1"/>
  <c r="BO28" i="12" s="1"/>
  <c r="BP26" i="1"/>
  <c r="BB61" i="1"/>
  <c r="BO63" i="12" s="1"/>
  <c r="BP61" i="1"/>
  <c r="Z116" i="1"/>
  <c r="AC118" i="12" s="1"/>
  <c r="M118" i="16"/>
  <c r="N118" i="16" s="1"/>
  <c r="Z13" i="1"/>
  <c r="AC15" i="12" s="1"/>
  <c r="M15" i="16"/>
  <c r="N15" i="16" s="1"/>
  <c r="R13" i="1"/>
  <c r="S15" i="12" s="1"/>
  <c r="BM13" i="1"/>
  <c r="BB22" i="1"/>
  <c r="BO24" i="12" s="1"/>
  <c r="BP22" i="1"/>
  <c r="R74" i="1"/>
  <c r="S76" i="12" s="1"/>
  <c r="BM74" i="1"/>
  <c r="BN12" i="1"/>
  <c r="BO12" i="1"/>
  <c r="AD12" i="1"/>
  <c r="BN60" i="1"/>
  <c r="BO60" i="1"/>
  <c r="AD60" i="1"/>
  <c r="Z64" i="1"/>
  <c r="AC66" i="12" s="1"/>
  <c r="M66" i="16"/>
  <c r="N66" i="16" s="1"/>
  <c r="R70" i="1"/>
  <c r="S72" i="12" s="1"/>
  <c r="BM70" i="1"/>
  <c r="Z42" i="1"/>
  <c r="AC44" i="12" s="1"/>
  <c r="M44" i="16"/>
  <c r="N44" i="16" s="1"/>
  <c r="Z39" i="1"/>
  <c r="AC41" i="12" s="1"/>
  <c r="M41" i="16"/>
  <c r="N41" i="16" s="1"/>
  <c r="BB52" i="1"/>
  <c r="BO54" i="12" s="1"/>
  <c r="BP52" i="1"/>
  <c r="F28" i="1"/>
  <c r="C30" i="12" s="1"/>
  <c r="BL28" i="1"/>
  <c r="Z61" i="1"/>
  <c r="AC63" i="12" s="1"/>
  <c r="M63" i="16"/>
  <c r="N63" i="16" s="1"/>
  <c r="Z91" i="1"/>
  <c r="AC93" i="12" s="1"/>
  <c r="M93" i="16"/>
  <c r="N93" i="16" s="1"/>
  <c r="I10" i="12"/>
  <c r="K10" i="12"/>
  <c r="AY24" i="12"/>
  <c r="AS24" i="12"/>
  <c r="AS22" i="12"/>
  <c r="AY22" i="12"/>
  <c r="AY23" i="12"/>
  <c r="AS23" i="12"/>
  <c r="AY14" i="12"/>
  <c r="AS14" i="12"/>
  <c r="AS32" i="12"/>
  <c r="AY32" i="12"/>
  <c r="AY38" i="12"/>
  <c r="AS38" i="12"/>
  <c r="AY31" i="12"/>
  <c r="AS31" i="12"/>
  <c r="AY45" i="12"/>
  <c r="AS45" i="12"/>
  <c r="AY51" i="12"/>
  <c r="AS51" i="12"/>
  <c r="AY56" i="12"/>
  <c r="AS56" i="12"/>
  <c r="AS80" i="12"/>
  <c r="AY80" i="12"/>
  <c r="AS89" i="12"/>
  <c r="AY89" i="12"/>
  <c r="AS102" i="12"/>
  <c r="AY102" i="12"/>
  <c r="BI117" i="12"/>
  <c r="AY117" i="12"/>
  <c r="AY125" i="12"/>
  <c r="BI125" i="12"/>
  <c r="Z35" i="1"/>
  <c r="AC37" i="12" s="1"/>
  <c r="M37" i="16"/>
  <c r="N37" i="16" s="1"/>
  <c r="R59" i="1"/>
  <c r="S61" i="12" s="1"/>
  <c r="BM59" i="1"/>
  <c r="R26" i="1"/>
  <c r="S28" i="12" s="1"/>
  <c r="BM26" i="1"/>
  <c r="Z24" i="1"/>
  <c r="AC26" i="12" s="1"/>
  <c r="M26" i="16"/>
  <c r="N26" i="16" s="1"/>
  <c r="Z85" i="1"/>
  <c r="AC87" i="12" s="1"/>
  <c r="M87" i="16"/>
  <c r="N87" i="16" s="1"/>
  <c r="Z79" i="1"/>
  <c r="AC81" i="12" s="1"/>
  <c r="M81" i="16"/>
  <c r="N81" i="16" s="1"/>
  <c r="BP11" i="1"/>
  <c r="BB11" i="1"/>
  <c r="BO13" i="12" s="1"/>
  <c r="Z31" i="1"/>
  <c r="AC33" i="12" s="1"/>
  <c r="M33" i="16"/>
  <c r="N33" i="16" s="1"/>
  <c r="BB59" i="1"/>
  <c r="BO61" i="12" s="1"/>
  <c r="BP59" i="1"/>
  <c r="BB15" i="1"/>
  <c r="BO17" i="12" s="1"/>
  <c r="BP15" i="1"/>
  <c r="AD21" i="1"/>
  <c r="BN21" i="1"/>
  <c r="BO21" i="1"/>
  <c r="Z84" i="1"/>
  <c r="AC86" i="12" s="1"/>
  <c r="M86" i="16"/>
  <c r="N86" i="16" s="1"/>
  <c r="Z27" i="1"/>
  <c r="AC29" i="12" s="1"/>
  <c r="M29" i="16"/>
  <c r="N29" i="16" s="1"/>
  <c r="R34" i="1"/>
  <c r="S36" i="12" s="1"/>
  <c r="BM34" i="1"/>
  <c r="R35" i="1"/>
  <c r="S37" i="12" s="1"/>
  <c r="BM35" i="1"/>
  <c r="BO57" i="1"/>
  <c r="BN57" i="1"/>
  <c r="AD57" i="1"/>
  <c r="BN23" i="1"/>
  <c r="BO23" i="1"/>
  <c r="AD23" i="1"/>
  <c r="BB25" i="1"/>
  <c r="BO27" i="12" s="1"/>
  <c r="BP25" i="1"/>
  <c r="BB28" i="1"/>
  <c r="BO30" i="12" s="1"/>
  <c r="BP28" i="1"/>
  <c r="BN66" i="1"/>
  <c r="BO66" i="1"/>
  <c r="AD66" i="1"/>
  <c r="BO56" i="1"/>
  <c r="BN56" i="1"/>
  <c r="AD56" i="1"/>
  <c r="R65" i="1"/>
  <c r="S67" i="12" s="1"/>
  <c r="BM65" i="1"/>
  <c r="Z82" i="1"/>
  <c r="AC84" i="12" s="1"/>
  <c r="M84" i="16"/>
  <c r="N84" i="16" s="1"/>
  <c r="Z106" i="1"/>
  <c r="AC108" i="12" s="1"/>
  <c r="M108" i="16"/>
  <c r="N108" i="16" s="1"/>
  <c r="Z94" i="1"/>
  <c r="AC96" i="12" s="1"/>
  <c r="M96" i="16"/>
  <c r="N96" i="16" s="1"/>
  <c r="BB21" i="1"/>
  <c r="BO23" i="12" s="1"/>
  <c r="BP21" i="1"/>
  <c r="R14" i="1"/>
  <c r="S16" i="12" s="1"/>
  <c r="BM14" i="1"/>
  <c r="R53" i="1"/>
  <c r="S55" i="12" s="1"/>
  <c r="BM53" i="1"/>
  <c r="BN43" i="1"/>
  <c r="BO43" i="1"/>
  <c r="AD43" i="1"/>
  <c r="Z63" i="1"/>
  <c r="AC65" i="12" s="1"/>
  <c r="M65" i="16"/>
  <c r="N65" i="16" s="1"/>
  <c r="BB8" i="1"/>
  <c r="BO10" i="12" s="1"/>
  <c r="BP8" i="1"/>
  <c r="R37" i="1"/>
  <c r="S39" i="12" s="1"/>
  <c r="BM37" i="1"/>
  <c r="AD67" i="1"/>
  <c r="BN67" i="1"/>
  <c r="BO67" i="1"/>
  <c r="Z38" i="1"/>
  <c r="AC40" i="12" s="1"/>
  <c r="M40" i="16"/>
  <c r="N40" i="16" s="1"/>
  <c r="BB39" i="1"/>
  <c r="BO41" i="12" s="1"/>
  <c r="BP39" i="1"/>
  <c r="BB42" i="1"/>
  <c r="BO44" i="12" s="1"/>
  <c r="BP42" i="1"/>
  <c r="Z15" i="1"/>
  <c r="AC17" i="12" s="1"/>
  <c r="M17" i="16"/>
  <c r="N17" i="16" s="1"/>
  <c r="AD46" i="1"/>
  <c r="BN46" i="1"/>
  <c r="BO46" i="1"/>
  <c r="BB31" i="1"/>
  <c r="BO33" i="12" s="1"/>
  <c r="BP31" i="1"/>
  <c r="F39" i="1"/>
  <c r="C41" i="12" s="1"/>
  <c r="BL39" i="1"/>
  <c r="BQ39" i="1" s="1"/>
  <c r="F48" i="1"/>
  <c r="C50" i="12" s="1"/>
  <c r="BL48" i="1"/>
  <c r="F63" i="1"/>
  <c r="C65" i="12" s="1"/>
  <c r="BL63" i="1"/>
  <c r="F24" i="1"/>
  <c r="C26" i="12" s="1"/>
  <c r="BL24" i="1"/>
  <c r="BQ24" i="1" s="1"/>
  <c r="F55" i="1"/>
  <c r="C57" i="12" s="1"/>
  <c r="BL55" i="1"/>
  <c r="F19" i="1"/>
  <c r="C21" i="12" s="1"/>
  <c r="BL19" i="1"/>
  <c r="F65" i="1"/>
  <c r="C67" i="12" s="1"/>
  <c r="BL65" i="1"/>
  <c r="F15" i="1"/>
  <c r="C17" i="12" s="1"/>
  <c r="BL15" i="1"/>
  <c r="AD8" i="1"/>
  <c r="BO8" i="1"/>
  <c r="BN8" i="1"/>
  <c r="Z109" i="1"/>
  <c r="AC111" i="12" s="1"/>
  <c r="M111" i="16"/>
  <c r="N111" i="16" s="1"/>
  <c r="AS25" i="12"/>
  <c r="AY25" i="12"/>
  <c r="AS33" i="12"/>
  <c r="AY33" i="12"/>
  <c r="AS47" i="12"/>
  <c r="AY47" i="12"/>
  <c r="AS42" i="12"/>
  <c r="AY42" i="12"/>
  <c r="AY52" i="12"/>
  <c r="AS52" i="12"/>
  <c r="AS54" i="12"/>
  <c r="AY54" i="12"/>
  <c r="AY59" i="12"/>
  <c r="AS59" i="12"/>
  <c r="AS69" i="12"/>
  <c r="AY69" i="12"/>
  <c r="AS78" i="12"/>
  <c r="AY78" i="12"/>
  <c r="AY84" i="12"/>
  <c r="AS84" i="12"/>
  <c r="AY106" i="12"/>
  <c r="AS106" i="12"/>
  <c r="AS97" i="12"/>
  <c r="AY97" i="12"/>
  <c r="AS105" i="12"/>
  <c r="AY105" i="12"/>
  <c r="AS104" i="12"/>
  <c r="AY104" i="12"/>
  <c r="BI113" i="12"/>
  <c r="AY113" i="12"/>
  <c r="AY112" i="12"/>
  <c r="BI112" i="12"/>
  <c r="BI120" i="12"/>
  <c r="AY120" i="12"/>
  <c r="R48" i="1"/>
  <c r="S50" i="12" s="1"/>
  <c r="BM48" i="1"/>
  <c r="Z77" i="1"/>
  <c r="AC79" i="12" s="1"/>
  <c r="M79" i="16"/>
  <c r="N79" i="16" s="1"/>
  <c r="BN37" i="1"/>
  <c r="BO37" i="1"/>
  <c r="AD37" i="1"/>
  <c r="R43" i="1"/>
  <c r="S45" i="12" s="1"/>
  <c r="BM43" i="1"/>
  <c r="Z34" i="1"/>
  <c r="AC36" i="12" s="1"/>
  <c r="M36" i="16"/>
  <c r="N36" i="16" s="1"/>
  <c r="BB66" i="1"/>
  <c r="BO68" i="12" s="1"/>
  <c r="BP66" i="1"/>
  <c r="BB71" i="1"/>
  <c r="BO73" i="12" s="1"/>
  <c r="BP71" i="1"/>
  <c r="AQ10" i="12"/>
  <c r="AO10" i="12"/>
  <c r="R17" i="1"/>
  <c r="S19" i="12" s="1"/>
  <c r="BM17" i="1"/>
  <c r="R54" i="1"/>
  <c r="S56" i="12" s="1"/>
  <c r="BM54" i="1"/>
  <c r="Z72" i="1"/>
  <c r="AC74" i="12" s="1"/>
  <c r="M74" i="16"/>
  <c r="N74" i="16" s="1"/>
  <c r="BO58" i="1"/>
  <c r="BN58" i="1"/>
  <c r="AD58" i="1"/>
  <c r="BN70" i="1"/>
  <c r="BO70" i="1"/>
  <c r="AD70" i="1"/>
  <c r="BN40" i="1"/>
  <c r="BO40" i="1"/>
  <c r="AD40" i="1"/>
  <c r="BB27" i="1"/>
  <c r="BO29" i="12" s="1"/>
  <c r="BP27" i="1"/>
  <c r="BB23" i="1"/>
  <c r="BO25" i="12" s="1"/>
  <c r="BP23" i="1"/>
  <c r="BB49" i="1"/>
  <c r="BO51" i="12" s="1"/>
  <c r="BP49" i="1"/>
  <c r="BO13" i="1"/>
  <c r="AD13" i="1"/>
  <c r="BN13" i="1"/>
  <c r="BB17" i="1"/>
  <c r="BO19" i="12" s="1"/>
  <c r="BP17" i="1"/>
  <c r="R36" i="1"/>
  <c r="S38" i="12" s="1"/>
  <c r="BM36" i="1"/>
  <c r="Z26" i="1"/>
  <c r="AC28" i="12" s="1"/>
  <c r="M28" i="16"/>
  <c r="N28" i="16" s="1"/>
  <c r="Z22" i="1"/>
  <c r="AC24" i="12" s="1"/>
  <c r="M24" i="16"/>
  <c r="N24" i="16" s="1"/>
  <c r="Z110" i="1"/>
  <c r="AC112" i="12" s="1"/>
  <c r="M112" i="16"/>
  <c r="N112" i="16" s="1"/>
  <c r="R32" i="1"/>
  <c r="S34" i="12" s="1"/>
  <c r="BM32" i="1"/>
  <c r="R12" i="1"/>
  <c r="S14" i="12" s="1"/>
  <c r="BM12" i="1"/>
  <c r="BN27" i="1"/>
  <c r="BO27" i="1"/>
  <c r="AD27" i="1"/>
  <c r="BB64" i="1"/>
  <c r="BO66" i="12" s="1"/>
  <c r="BP64" i="1"/>
  <c r="R71" i="1"/>
  <c r="S73" i="12" s="1"/>
  <c r="BM71" i="1"/>
  <c r="Z19" i="1"/>
  <c r="AC21" i="12" s="1"/>
  <c r="M21" i="16"/>
  <c r="N21" i="16" s="1"/>
  <c r="AD50" i="1"/>
  <c r="BN50" i="1"/>
  <c r="BO50" i="1"/>
  <c r="BB40" i="1"/>
  <c r="BO42" i="12" s="1"/>
  <c r="BP40" i="1"/>
  <c r="BT78" i="12"/>
  <c r="BT77" i="12"/>
  <c r="R64" i="1"/>
  <c r="S66" i="12" s="1"/>
  <c r="BM64" i="1"/>
  <c r="R20" i="1"/>
  <c r="S22" i="12" s="1"/>
  <c r="BM20" i="1"/>
  <c r="Z59" i="1"/>
  <c r="AC61" i="12" s="1"/>
  <c r="M61" i="16"/>
  <c r="N61" i="16" s="1"/>
  <c r="AS15" i="12"/>
  <c r="AY15" i="12"/>
  <c r="AY39" i="12"/>
  <c r="AS39" i="12"/>
  <c r="AY36" i="12"/>
  <c r="AS36" i="12"/>
  <c r="AS50" i="12"/>
  <c r="AY50" i="12"/>
  <c r="AS55" i="12"/>
  <c r="AY55" i="12"/>
  <c r="AY66" i="12"/>
  <c r="AS66" i="12"/>
  <c r="AY67" i="12"/>
  <c r="AS67" i="12"/>
  <c r="AS79" i="12"/>
  <c r="AY79" i="12"/>
  <c r="AY74" i="12"/>
  <c r="AS74" i="12"/>
  <c r="AS81" i="12"/>
  <c r="AY81" i="12"/>
  <c r="AY93" i="12"/>
  <c r="AS93" i="12"/>
  <c r="AS91" i="12"/>
  <c r="AY91" i="12"/>
  <c r="AS107" i="12"/>
  <c r="AY107" i="12"/>
  <c r="CB10" i="12"/>
  <c r="BZ10" i="12"/>
  <c r="Z78" i="1"/>
  <c r="AC80" i="12" s="1"/>
  <c r="M80" i="16"/>
  <c r="N80" i="16" s="1"/>
  <c r="Z107" i="1"/>
  <c r="AC109" i="12" s="1"/>
  <c r="M109" i="16"/>
  <c r="N109" i="16" s="1"/>
  <c r="F46" i="1"/>
  <c r="C48" i="12" s="1"/>
  <c r="BL46" i="1"/>
  <c r="BQ46" i="1" s="1"/>
  <c r="Z50" i="1"/>
  <c r="AC52" i="12" s="1"/>
  <c r="M52" i="16"/>
  <c r="N52" i="16" s="1"/>
  <c r="R11" i="1"/>
  <c r="S13" i="12" s="1"/>
  <c r="BM11" i="1"/>
  <c r="Z102" i="1"/>
  <c r="AC104" i="12" s="1"/>
  <c r="M104" i="16"/>
  <c r="N104" i="16" s="1"/>
  <c r="BB70" i="1"/>
  <c r="BO72" i="12" s="1"/>
  <c r="BP70" i="1"/>
  <c r="BB53" i="1"/>
  <c r="BO55" i="12" s="1"/>
  <c r="BP53" i="1"/>
  <c r="R73" i="1"/>
  <c r="S75" i="12" s="1"/>
  <c r="BM73" i="1"/>
  <c r="R21" i="1"/>
  <c r="S23" i="12" s="1"/>
  <c r="BM21" i="1"/>
  <c r="Z75" i="1"/>
  <c r="AC77" i="12" s="1"/>
  <c r="M77" i="16"/>
  <c r="N77" i="16" s="1"/>
  <c r="M10" i="16"/>
  <c r="Z8" i="1"/>
  <c r="AC10" i="12" s="1"/>
  <c r="F32" i="1"/>
  <c r="C34" i="12" s="1"/>
  <c r="BL32" i="1"/>
  <c r="BQ32" i="1" s="1"/>
  <c r="BN28" i="1"/>
  <c r="BO28" i="1"/>
  <c r="AD28" i="1"/>
  <c r="BN24" i="1"/>
  <c r="BO24" i="1"/>
  <c r="AD24" i="1"/>
  <c r="Z46" i="1"/>
  <c r="AC48" i="12" s="1"/>
  <c r="M48" i="16"/>
  <c r="N48" i="16" s="1"/>
  <c r="BB34" i="1"/>
  <c r="BO36" i="12" s="1"/>
  <c r="BP34" i="1"/>
  <c r="BP13" i="1"/>
  <c r="BB13" i="1"/>
  <c r="BO15" i="12" s="1"/>
  <c r="AO11" i="12"/>
  <c r="Z33" i="1"/>
  <c r="AC35" i="12" s="1"/>
  <c r="M35" i="16"/>
  <c r="N35" i="16" s="1"/>
  <c r="BO74" i="1"/>
  <c r="BN74" i="1"/>
  <c r="AD74" i="1"/>
  <c r="Z104" i="1"/>
  <c r="AC106" i="12" s="1"/>
  <c r="M106" i="16"/>
  <c r="N106" i="16" s="1"/>
  <c r="Z9" i="1"/>
  <c r="AC11" i="12" s="1"/>
  <c r="M11" i="16"/>
  <c r="N11" i="16" s="1"/>
  <c r="R60" i="1"/>
  <c r="S62" i="12" s="1"/>
  <c r="BM60" i="1"/>
  <c r="BN11" i="1"/>
  <c r="BO11" i="1"/>
  <c r="AD11" i="1"/>
  <c r="BB63" i="1"/>
  <c r="BO65" i="12" s="1"/>
  <c r="BP63" i="1"/>
  <c r="Z44" i="1"/>
  <c r="AC46" i="12" s="1"/>
  <c r="M46" i="16"/>
  <c r="N46" i="16" s="1"/>
  <c r="R28" i="1"/>
  <c r="S30" i="12" s="1"/>
  <c r="BM28" i="1"/>
  <c r="AD34" i="1"/>
  <c r="BO34" i="1"/>
  <c r="BN34" i="1"/>
  <c r="BZ11" i="12"/>
  <c r="AT10" i="12"/>
  <c r="AV10" i="12"/>
  <c r="F43" i="1"/>
  <c r="C45" i="12" s="1"/>
  <c r="BL43" i="1"/>
  <c r="BQ43" i="1" s="1"/>
  <c r="F56" i="1"/>
  <c r="C58" i="12" s="1"/>
  <c r="BL56" i="1"/>
  <c r="F51" i="1"/>
  <c r="C53" i="12" s="1"/>
  <c r="BL51" i="1"/>
  <c r="F29" i="1"/>
  <c r="C31" i="12" s="1"/>
  <c r="BL29" i="1"/>
  <c r="BM8" i="1"/>
  <c r="R8" i="1"/>
  <c r="S10" i="12" s="1"/>
  <c r="R31" i="1"/>
  <c r="S33" i="12" s="1"/>
  <c r="BM31" i="1"/>
  <c r="Z93" i="1"/>
  <c r="AC95" i="12" s="1"/>
  <c r="M95" i="16"/>
  <c r="N95" i="16" s="1"/>
  <c r="Z65" i="1"/>
  <c r="AC67" i="12" s="1"/>
  <c r="M67" i="16"/>
  <c r="N67" i="16" s="1"/>
  <c r="AS13" i="12"/>
  <c r="AY13" i="12"/>
  <c r="AY19" i="12"/>
  <c r="AS19" i="12"/>
  <c r="AS26" i="12"/>
  <c r="AY26" i="12"/>
  <c r="AY16" i="12"/>
  <c r="AS16" i="12"/>
  <c r="AS34" i="12"/>
  <c r="AY34" i="12"/>
  <c r="AS30" i="12"/>
  <c r="AY30" i="12"/>
  <c r="AY49" i="12"/>
  <c r="AS49" i="12"/>
  <c r="AY43" i="12"/>
  <c r="AS43" i="12"/>
  <c r="AY53" i="12"/>
  <c r="AS53" i="12"/>
  <c r="AY77" i="12"/>
  <c r="AS77" i="12"/>
  <c r="AS96" i="12"/>
  <c r="AY96" i="12"/>
  <c r="AY87" i="12"/>
  <c r="AS87" i="12"/>
  <c r="AY94" i="12"/>
  <c r="AS94" i="12"/>
  <c r="AS92" i="12"/>
  <c r="AY92" i="12"/>
  <c r="BI116" i="12"/>
  <c r="AY116" i="12"/>
  <c r="BI119" i="12"/>
  <c r="AY119" i="12"/>
  <c r="R18" i="1"/>
  <c r="S20" i="12" s="1"/>
  <c r="BM18" i="1"/>
  <c r="R38" i="1"/>
  <c r="S40" i="12" s="1"/>
  <c r="BM38" i="1"/>
  <c r="R46" i="1"/>
  <c r="S48" i="12" s="1"/>
  <c r="BM46" i="1"/>
  <c r="R30" i="1"/>
  <c r="S32" i="12" s="1"/>
  <c r="BM30" i="1"/>
  <c r="AD45" i="1"/>
  <c r="BO45" i="1"/>
  <c r="BN45" i="1"/>
  <c r="BO33" i="1"/>
  <c r="BN33" i="1"/>
  <c r="AD33" i="1"/>
  <c r="Z60" i="1"/>
  <c r="AC62" i="12" s="1"/>
  <c r="M62" i="16"/>
  <c r="N62" i="16" s="1"/>
  <c r="F10" i="1"/>
  <c r="C12" i="12" s="1"/>
  <c r="BL10" i="1"/>
  <c r="Z30" i="1"/>
  <c r="AC32" i="12" s="1"/>
  <c r="M32" i="16"/>
  <c r="N32" i="16" s="1"/>
  <c r="BB37" i="1"/>
  <c r="BO39" i="12" s="1"/>
  <c r="BP37" i="1"/>
  <c r="BB12" i="1"/>
  <c r="BO14" i="12" s="1"/>
  <c r="BP12" i="1"/>
  <c r="BO20" i="1"/>
  <c r="BN20" i="1"/>
  <c r="AD20" i="1"/>
  <c r="Z69" i="1"/>
  <c r="AC71" i="12" s="1"/>
  <c r="M71" i="16"/>
  <c r="N71" i="16" s="1"/>
  <c r="Z10" i="1"/>
  <c r="AC12" i="12" s="1"/>
  <c r="M12" i="16"/>
  <c r="N12" i="16" s="1"/>
  <c r="Z71" i="1"/>
  <c r="AC73" i="12" s="1"/>
  <c r="M73" i="16"/>
  <c r="N73" i="16" s="1"/>
  <c r="BG10" i="12"/>
  <c r="BE10" i="12"/>
  <c r="Z99" i="1"/>
  <c r="AC101" i="12" s="1"/>
  <c r="M101" i="16"/>
  <c r="N101" i="16" s="1"/>
  <c r="Z76" i="1"/>
  <c r="AC78" i="12" s="1"/>
  <c r="M78" i="16"/>
  <c r="N78" i="16" s="1"/>
  <c r="BB30" i="1"/>
  <c r="BO32" i="12" s="1"/>
  <c r="BP30" i="1"/>
  <c r="BN71" i="1"/>
  <c r="BO71" i="1"/>
  <c r="AD71" i="1"/>
  <c r="BB47" i="1"/>
  <c r="BO49" i="12" s="1"/>
  <c r="BP47" i="1"/>
  <c r="Z113" i="1"/>
  <c r="AC115" i="12" s="1"/>
  <c r="M115" i="16"/>
  <c r="N115" i="16" s="1"/>
  <c r="R47" i="1"/>
  <c r="S49" i="12" s="1"/>
  <c r="BM47" i="1"/>
  <c r="BN29" i="1"/>
  <c r="BO29" i="1"/>
  <c r="AD29" i="1"/>
  <c r="Z32" i="1"/>
  <c r="AC34" i="12" s="1"/>
  <c r="M34" i="16"/>
  <c r="N34" i="16" s="1"/>
  <c r="Z80" i="1"/>
  <c r="AC82" i="12" s="1"/>
  <c r="M82" i="16"/>
  <c r="N82" i="16" s="1"/>
  <c r="BN61" i="1"/>
  <c r="BO61" i="1"/>
  <c r="AD61" i="1"/>
  <c r="R27" i="1"/>
  <c r="S29" i="12" s="1"/>
  <c r="BM27" i="1"/>
  <c r="Z67" i="1"/>
  <c r="AC69" i="12" s="1"/>
  <c r="M69" i="16"/>
  <c r="N69" i="16" s="1"/>
  <c r="BB74" i="1"/>
  <c r="BO76" i="12" s="1"/>
  <c r="BP74" i="1"/>
  <c r="Z21" i="1"/>
  <c r="AC23" i="12" s="1"/>
  <c r="M23" i="16"/>
  <c r="N23" i="16" s="1"/>
  <c r="AD18" i="1"/>
  <c r="BN18" i="1"/>
  <c r="BO18" i="1"/>
  <c r="BL11" i="12"/>
  <c r="AZ10" i="12"/>
  <c r="BB10" i="12"/>
  <c r="F37" i="1"/>
  <c r="C39" i="12" s="1"/>
  <c r="BL37" i="1"/>
  <c r="F62" i="1"/>
  <c r="C64" i="12" s="1"/>
  <c r="BL62" i="1"/>
  <c r="F45" i="1"/>
  <c r="C47" i="12" s="1"/>
  <c r="BL45" i="1"/>
  <c r="F42" i="1"/>
  <c r="C44" i="12" s="1"/>
  <c r="BL42" i="1"/>
  <c r="AJ10" i="12"/>
  <c r="AL10" i="12"/>
  <c r="AJ11" i="12" s="1"/>
  <c r="BO52" i="1"/>
  <c r="AD52" i="1"/>
  <c r="BN52" i="1"/>
  <c r="AY17" i="12"/>
  <c r="AS17" i="12"/>
  <c r="AY37" i="12"/>
  <c r="AS37" i="12"/>
  <c r="AY40" i="12"/>
  <c r="AS40" i="12"/>
  <c r="AY57" i="12"/>
  <c r="AS57" i="12"/>
  <c r="AS61" i="12"/>
  <c r="AY61" i="12"/>
  <c r="AS65" i="12"/>
  <c r="AY65" i="12"/>
  <c r="AY58" i="12"/>
  <c r="AS58" i="12"/>
  <c r="AS72" i="12"/>
  <c r="AY72" i="12"/>
  <c r="AS75" i="12"/>
  <c r="AY75" i="12"/>
  <c r="AS88" i="12"/>
  <c r="AY88" i="12"/>
  <c r="AY103" i="12"/>
  <c r="AS103" i="12"/>
  <c r="AY111" i="12"/>
  <c r="BI111" i="12"/>
  <c r="AY114" i="12"/>
  <c r="BI114" i="12"/>
  <c r="BI121" i="12"/>
  <c r="AY121" i="12"/>
  <c r="BI123" i="12"/>
  <c r="AY123" i="12"/>
  <c r="R66" i="1"/>
  <c r="S68" i="12" s="1"/>
  <c r="BM66" i="1"/>
  <c r="R33" i="1"/>
  <c r="S35" i="12" s="1"/>
  <c r="BM33" i="1"/>
  <c r="R51" i="1"/>
  <c r="S53" i="12" s="1"/>
  <c r="BM51" i="1"/>
  <c r="R50" i="1"/>
  <c r="S52" i="12" s="1"/>
  <c r="BM50" i="1"/>
  <c r="R58" i="1"/>
  <c r="S60" i="12" s="1"/>
  <c r="BM58" i="1"/>
  <c r="Z101" i="1"/>
  <c r="AC103" i="12" s="1"/>
  <c r="M103" i="16"/>
  <c r="N103" i="16" s="1"/>
  <c r="BN68" i="1"/>
  <c r="BO68" i="1"/>
  <c r="AD68" i="1"/>
  <c r="Z112" i="1"/>
  <c r="AC114" i="12" s="1"/>
  <c r="M114" i="16"/>
  <c r="N114" i="16" s="1"/>
  <c r="BB56" i="1"/>
  <c r="BO58" i="12" s="1"/>
  <c r="BP56" i="1"/>
  <c r="BB69" i="1"/>
  <c r="BO71" i="12" s="1"/>
  <c r="BP69" i="1"/>
  <c r="R56" i="1"/>
  <c r="S58" i="12" s="1"/>
  <c r="BM56" i="1"/>
  <c r="BN59" i="1"/>
  <c r="BO59" i="1"/>
  <c r="AD59" i="1"/>
  <c r="BB20" i="1"/>
  <c r="BO22" i="12" s="1"/>
  <c r="BP20" i="1"/>
  <c r="R61" i="1"/>
  <c r="S63" i="12" s="1"/>
  <c r="BM61" i="1"/>
  <c r="Z51" i="1"/>
  <c r="AC53" i="12" s="1"/>
  <c r="M53" i="16"/>
  <c r="N53" i="16" s="1"/>
  <c r="Z47" i="1"/>
  <c r="AC49" i="12" s="1"/>
  <c r="M49" i="16"/>
  <c r="N49" i="16" s="1"/>
  <c r="BO54" i="1"/>
  <c r="BN54" i="1"/>
  <c r="AD54" i="1"/>
  <c r="BB58" i="1"/>
  <c r="BO60" i="12" s="1"/>
  <c r="BP58" i="1"/>
  <c r="Z115" i="1"/>
  <c r="AC117" i="12" s="1"/>
  <c r="M117" i="16"/>
  <c r="N117" i="16" s="1"/>
  <c r="R15" i="1"/>
  <c r="S17" i="12" s="1"/>
  <c r="BM15" i="1"/>
  <c r="Z108" i="1"/>
  <c r="AC110" i="12" s="1"/>
  <c r="M110" i="16"/>
  <c r="N110" i="16" s="1"/>
  <c r="R55" i="1"/>
  <c r="S57" i="12" s="1"/>
  <c r="BM55" i="1"/>
  <c r="BN17" i="1"/>
  <c r="BO17" i="1"/>
  <c r="AD17" i="1"/>
  <c r="Z20" i="1"/>
  <c r="AC22" i="12" s="1"/>
  <c r="M22" i="16"/>
  <c r="N22" i="16" s="1"/>
  <c r="BB33" i="1"/>
  <c r="BO35" i="12" s="1"/>
  <c r="BP33" i="1"/>
  <c r="R72" i="1"/>
  <c r="S74" i="12" s="1"/>
  <c r="BM72" i="1"/>
  <c r="Z28" i="1"/>
  <c r="AC30" i="12" s="1"/>
  <c r="M30" i="16"/>
  <c r="N30" i="16" s="1"/>
  <c r="Z49" i="1"/>
  <c r="AC51" i="12" s="1"/>
  <c r="M51" i="16"/>
  <c r="N51" i="16" s="1"/>
  <c r="I11" i="12"/>
  <c r="BW10" i="12"/>
  <c r="BU11" i="12" s="1"/>
  <c r="BU10" i="12"/>
  <c r="Z100" i="1"/>
  <c r="AC102" i="12" s="1"/>
  <c r="M102" i="16"/>
  <c r="N102" i="16" s="1"/>
  <c r="BO9" i="1"/>
  <c r="AD9" i="1"/>
  <c r="BN9" i="1"/>
  <c r="Z56" i="1"/>
  <c r="AC58" i="12" s="1"/>
  <c r="M58" i="16"/>
  <c r="N58" i="16" s="1"/>
  <c r="AY28" i="12"/>
  <c r="AS28" i="12"/>
  <c r="AS12" i="12"/>
  <c r="AY12" i="12"/>
  <c r="AY35" i="12"/>
  <c r="AS35" i="12"/>
  <c r="AY41" i="12"/>
  <c r="AS41" i="12"/>
  <c r="AS71" i="12"/>
  <c r="AY71" i="12"/>
  <c r="AY68" i="12"/>
  <c r="AS68" i="12"/>
  <c r="AS98" i="12"/>
  <c r="AY98" i="12"/>
  <c r="BI122" i="12"/>
  <c r="AY122" i="12"/>
  <c r="R25" i="1"/>
  <c r="S27" i="12" s="1"/>
  <c r="BM25" i="1"/>
  <c r="Z81" i="1"/>
  <c r="AC83" i="12" s="1"/>
  <c r="M83" i="16"/>
  <c r="N83" i="16" s="1"/>
  <c r="Z36" i="1"/>
  <c r="AC38" i="12" s="1"/>
  <c r="M38" i="16"/>
  <c r="N38" i="16" s="1"/>
  <c r="Z70" i="1"/>
  <c r="AC72" i="12" s="1"/>
  <c r="M72" i="16"/>
  <c r="N72" i="16" s="1"/>
  <c r="R40" i="1"/>
  <c r="S42" i="12" s="1"/>
  <c r="BM40" i="1"/>
  <c r="R69" i="1"/>
  <c r="S71" i="12" s="1"/>
  <c r="BM69" i="1"/>
  <c r="BN51" i="1"/>
  <c r="BO51" i="1"/>
  <c r="AD51" i="1"/>
  <c r="Z40" i="1"/>
  <c r="AC42" i="12" s="1"/>
  <c r="M42" i="16"/>
  <c r="N42" i="16" s="1"/>
  <c r="BB38" i="1"/>
  <c r="BO40" i="12" s="1"/>
  <c r="BP38" i="1"/>
  <c r="BB36" i="1"/>
  <c r="BO38" i="12" s="1"/>
  <c r="BP36" i="1"/>
  <c r="AD36" i="1"/>
  <c r="BN36" i="1"/>
  <c r="BO36" i="1"/>
  <c r="R23" i="1"/>
  <c r="S25" i="12" s="1"/>
  <c r="BM23" i="1"/>
  <c r="F12" i="1"/>
  <c r="C14" i="12" s="1"/>
  <c r="BL12" i="1"/>
  <c r="BN42" i="1"/>
  <c r="BO42" i="1"/>
  <c r="AD42" i="1"/>
  <c r="BB73" i="1"/>
  <c r="BO75" i="12" s="1"/>
  <c r="BP73" i="1"/>
  <c r="Z66" i="1"/>
  <c r="AC68" i="12" s="1"/>
  <c r="M68" i="16"/>
  <c r="N68" i="16" s="1"/>
  <c r="BO72" i="1"/>
  <c r="BN72" i="1"/>
  <c r="AD72" i="1"/>
  <c r="BO38" i="1"/>
  <c r="BN38" i="1"/>
  <c r="AD38" i="1"/>
  <c r="BB62" i="1"/>
  <c r="BO64" i="12" s="1"/>
  <c r="BP62" i="1"/>
  <c r="BB14" i="1"/>
  <c r="BO16" i="12" s="1"/>
  <c r="BP14" i="1"/>
  <c r="BO69" i="1"/>
  <c r="AD69" i="1"/>
  <c r="BN69" i="1"/>
  <c r="Z12" i="1"/>
  <c r="AC14" i="12" s="1"/>
  <c r="M14" i="16"/>
  <c r="N14" i="16" s="1"/>
  <c r="Z92" i="1"/>
  <c r="AC94" i="12" s="1"/>
  <c r="M94" i="16"/>
  <c r="N94" i="16" s="1"/>
  <c r="Z95" i="1"/>
  <c r="AC97" i="12" s="1"/>
  <c r="M97" i="16"/>
  <c r="N97" i="16" s="1"/>
  <c r="Z17" i="1"/>
  <c r="AC19" i="12" s="1"/>
  <c r="M19" i="16"/>
  <c r="N19" i="16" s="1"/>
  <c r="Z25" i="1"/>
  <c r="AC27" i="12" s="1"/>
  <c r="M27" i="16"/>
  <c r="N27" i="16" s="1"/>
  <c r="BB55" i="1"/>
  <c r="BO57" i="12" s="1"/>
  <c r="BP55" i="1"/>
  <c r="BO10" i="1"/>
  <c r="BN10" i="1"/>
  <c r="AD10" i="1"/>
  <c r="BB54" i="1"/>
  <c r="BO56" i="12" s="1"/>
  <c r="BP54" i="1"/>
  <c r="R39" i="1"/>
  <c r="S41" i="12" s="1"/>
  <c r="BM39" i="1"/>
  <c r="Z68" i="1"/>
  <c r="AC70" i="12" s="1"/>
  <c r="M70" i="16"/>
  <c r="N70" i="16" s="1"/>
  <c r="Q10" i="12"/>
  <c r="P11" i="12"/>
  <c r="BO41" i="1"/>
  <c r="BB16" i="1"/>
  <c r="BO18" i="12" s="1"/>
  <c r="BP16" i="1"/>
  <c r="R62" i="1"/>
  <c r="S64" i="12" s="1"/>
  <c r="BM62" i="1"/>
  <c r="Z98" i="1"/>
  <c r="AC100" i="12" s="1"/>
  <c r="M100" i="16"/>
  <c r="N100" i="16" s="1"/>
  <c r="BE11" i="12"/>
  <c r="AY21" i="12"/>
  <c r="AS21" i="12"/>
  <c r="AY27" i="12"/>
  <c r="AS27" i="12"/>
  <c r="AS48" i="12"/>
  <c r="AY48" i="12"/>
  <c r="AS64" i="12"/>
  <c r="AY64" i="12"/>
  <c r="AS60" i="12"/>
  <c r="AY60" i="12"/>
  <c r="AS82" i="12"/>
  <c r="AY82" i="12"/>
  <c r="AS70" i="12"/>
  <c r="AY70" i="12"/>
  <c r="AS85" i="12"/>
  <c r="AY85" i="12"/>
  <c r="AY83" i="12"/>
  <c r="AS83" i="12"/>
  <c r="AY86" i="12"/>
  <c r="AS86" i="12"/>
  <c r="AY99" i="12"/>
  <c r="AS99" i="12"/>
  <c r="AS108" i="12"/>
  <c r="AY108" i="12"/>
  <c r="BI115" i="12"/>
  <c r="AY115" i="12"/>
  <c r="AY124" i="12"/>
  <c r="BI124" i="12"/>
  <c r="BL8" i="1"/>
  <c r="F8" i="1"/>
  <c r="C10" i="12" s="1"/>
  <c r="F10" i="12" s="1"/>
  <c r="F11" i="12" s="1"/>
  <c r="F12" i="12" s="1"/>
  <c r="F13" i="12" s="1"/>
  <c r="R9" i="1"/>
  <c r="S11" i="12" s="1"/>
  <c r="BM9" i="1"/>
  <c r="R57" i="1"/>
  <c r="S59" i="12" s="1"/>
  <c r="BM57" i="1"/>
  <c r="R63" i="1"/>
  <c r="S65" i="12" s="1"/>
  <c r="BM63" i="1"/>
  <c r="R10" i="1"/>
  <c r="S12" i="12" s="1"/>
  <c r="BM10" i="1"/>
  <c r="R16" i="1"/>
  <c r="S18" i="12" s="1"/>
  <c r="BM16" i="1"/>
  <c r="F36" i="1"/>
  <c r="C38" i="12" s="1"/>
  <c r="BL36" i="1"/>
  <c r="BO35" i="1"/>
  <c r="BN35" i="1"/>
  <c r="AD35" i="1"/>
  <c r="BB67" i="1"/>
  <c r="BO69" i="12" s="1"/>
  <c r="BP67" i="1"/>
  <c r="BB35" i="1"/>
  <c r="BO37" i="12" s="1"/>
  <c r="BP35" i="1"/>
  <c r="BB57" i="1"/>
  <c r="BO59" i="12" s="1"/>
  <c r="BP57" i="1"/>
  <c r="Z45" i="1"/>
  <c r="AC47" i="12" s="1"/>
  <c r="M47" i="16"/>
  <c r="N47" i="16" s="1"/>
  <c r="Z53" i="1"/>
  <c r="AC55" i="12" s="1"/>
  <c r="M55" i="16"/>
  <c r="N55" i="16" s="1"/>
  <c r="BB68" i="1"/>
  <c r="BO70" i="12" s="1"/>
  <c r="BP68" i="1"/>
  <c r="BN26" i="1"/>
  <c r="BO26" i="1"/>
  <c r="AD26" i="1"/>
  <c r="BB18" i="1"/>
  <c r="BO20" i="12" s="1"/>
  <c r="BP18" i="1"/>
  <c r="Z37" i="1"/>
  <c r="AC39" i="12" s="1"/>
  <c r="M39" i="16"/>
  <c r="N39" i="16" s="1"/>
  <c r="Z57" i="1"/>
  <c r="AC59" i="12" s="1"/>
  <c r="M59" i="16"/>
  <c r="N59" i="16" s="1"/>
  <c r="BN55" i="1"/>
  <c r="BO55" i="1"/>
  <c r="AD55" i="1"/>
  <c r="BO22" i="1"/>
  <c r="BN22" i="1"/>
  <c r="AD22" i="1"/>
  <c r="BB29" i="1"/>
  <c r="BO31" i="12" s="1"/>
  <c r="BP29" i="1"/>
  <c r="BB44" i="1"/>
  <c r="BO46" i="12" s="1"/>
  <c r="BP44" i="1"/>
  <c r="BO25" i="1"/>
  <c r="AD25" i="1"/>
  <c r="BN25" i="1"/>
  <c r="Z48" i="1"/>
  <c r="AC50" i="12" s="1"/>
  <c r="M50" i="16"/>
  <c r="N50" i="16" s="1"/>
  <c r="R45" i="1"/>
  <c r="S47" i="12" s="1"/>
  <c r="BM45" i="1"/>
  <c r="Z52" i="1"/>
  <c r="AC54" i="12" s="1"/>
  <c r="M54" i="16"/>
  <c r="N54" i="16" s="1"/>
  <c r="Z23" i="1"/>
  <c r="AC25" i="12" s="1"/>
  <c r="M25" i="16"/>
  <c r="N25" i="16" s="1"/>
  <c r="BN53" i="1"/>
  <c r="BO53" i="1"/>
  <c r="AD53" i="1"/>
  <c r="Z11" i="1"/>
  <c r="AC13" i="12" s="1"/>
  <c r="M13" i="16"/>
  <c r="N13" i="16" s="1"/>
  <c r="Z73" i="1"/>
  <c r="AC75" i="12" s="1"/>
  <c r="M75" i="16"/>
  <c r="N75" i="16" s="1"/>
  <c r="BB10" i="1"/>
  <c r="BO12" i="12" s="1"/>
  <c r="BP10" i="1"/>
  <c r="Z83" i="1"/>
  <c r="AC85" i="12" s="1"/>
  <c r="M85" i="16"/>
  <c r="N85" i="16" s="1"/>
  <c r="Z111" i="1"/>
  <c r="AC113" i="12" s="1"/>
  <c r="M113" i="16"/>
  <c r="N113" i="16" s="1"/>
  <c r="BL60" i="1"/>
  <c r="BQ60" i="1" s="1"/>
  <c r="BN41" i="1"/>
  <c r="M129" i="16" l="1"/>
  <c r="F14" i="12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F53" i="12" s="1"/>
  <c r="F54" i="12" s="1"/>
  <c r="F55" i="12" s="1"/>
  <c r="F56" i="12" s="1"/>
  <c r="F57" i="12" s="1"/>
  <c r="F58" i="12" s="1"/>
  <c r="F59" i="12" s="1"/>
  <c r="F60" i="12" s="1"/>
  <c r="F61" i="12" s="1"/>
  <c r="F62" i="12" s="1"/>
  <c r="F63" i="12" s="1"/>
  <c r="F64" i="12" s="1"/>
  <c r="F65" i="12" s="1"/>
  <c r="F66" i="12" s="1"/>
  <c r="F67" i="12" s="1"/>
  <c r="F68" i="12" s="1"/>
  <c r="F69" i="12" s="1"/>
  <c r="F70" i="12" s="1"/>
  <c r="F71" i="12" s="1"/>
  <c r="F72" i="12" s="1"/>
  <c r="F73" i="12" s="1"/>
  <c r="F74" i="12" s="1"/>
  <c r="F75" i="12" s="1"/>
  <c r="F76" i="12" s="1"/>
  <c r="F77" i="12" s="1"/>
  <c r="F78" i="12" s="1"/>
  <c r="F79" i="12" s="1"/>
  <c r="F80" i="12" s="1"/>
  <c r="F81" i="12" s="1"/>
  <c r="F82" i="12" s="1"/>
  <c r="F83" i="12" s="1"/>
  <c r="F84" i="12" s="1"/>
  <c r="F85" i="12" s="1"/>
  <c r="F86" i="12" s="1"/>
  <c r="F87" i="12" s="1"/>
  <c r="F88" i="12" s="1"/>
  <c r="F89" i="12" s="1"/>
  <c r="F90" i="12" s="1"/>
  <c r="F91" i="12" s="1"/>
  <c r="F92" i="12" s="1"/>
  <c r="F93" i="12" s="1"/>
  <c r="F94" i="12" s="1"/>
  <c r="F95" i="12" s="1"/>
  <c r="F96" i="12" s="1"/>
  <c r="F97" i="12" s="1"/>
  <c r="F98" i="12" s="1"/>
  <c r="F99" i="12" s="1"/>
  <c r="F100" i="12" s="1"/>
  <c r="F101" i="12" s="1"/>
  <c r="F102" i="12" s="1"/>
  <c r="F103" i="12" s="1"/>
  <c r="F104" i="12" s="1"/>
  <c r="F105" i="12" s="1"/>
  <c r="F106" i="12" s="1"/>
  <c r="F107" i="12" s="1"/>
  <c r="F108" i="12" s="1"/>
  <c r="F109" i="12" s="1"/>
  <c r="F110" i="12" s="1"/>
  <c r="F111" i="12" s="1"/>
  <c r="F112" i="12" s="1"/>
  <c r="F113" i="12" s="1"/>
  <c r="F114" i="12" s="1"/>
  <c r="F115" i="12" s="1"/>
  <c r="F116" i="12" s="1"/>
  <c r="F117" i="12" s="1"/>
  <c r="F118" i="12" s="1"/>
  <c r="F119" i="12" s="1"/>
  <c r="F120" i="12" s="1"/>
  <c r="F121" i="12" s="1"/>
  <c r="F122" i="12" s="1"/>
  <c r="F123" i="12" s="1"/>
  <c r="F124" i="12" s="1"/>
  <c r="F125" i="12" s="1"/>
  <c r="F126" i="12" s="1"/>
  <c r="BQ37" i="1"/>
  <c r="BQ8" i="1"/>
  <c r="BQ12" i="1"/>
  <c r="BQ36" i="1"/>
  <c r="BQ19" i="1"/>
  <c r="BQ65" i="1"/>
  <c r="BX10" i="12"/>
  <c r="BW11" i="12"/>
  <c r="P12" i="12"/>
  <c r="Q11" i="12"/>
  <c r="N12" i="12"/>
  <c r="D10" i="12"/>
  <c r="D11" i="12"/>
  <c r="BQ54" i="1"/>
  <c r="BQ64" i="1"/>
  <c r="BQ40" i="1"/>
  <c r="BQ45" i="1"/>
  <c r="BL12" i="12"/>
  <c r="BM11" i="12"/>
  <c r="BQ15" i="1"/>
  <c r="BJ12" i="12"/>
  <c r="BQ27" i="1"/>
  <c r="BQ49" i="1"/>
  <c r="AA11" i="12"/>
  <c r="AB10" i="12"/>
  <c r="CB11" i="12"/>
  <c r="CC10" i="12"/>
  <c r="C174" i="16"/>
  <c r="BQ13" i="1"/>
  <c r="BQ26" i="1"/>
  <c r="BQ22" i="1"/>
  <c r="BQ71" i="1"/>
  <c r="BQ21" i="1"/>
  <c r="BQ41" i="1"/>
  <c r="AL11" i="12"/>
  <c r="AM10" i="12"/>
  <c r="BQ62" i="1"/>
  <c r="BQ29" i="1"/>
  <c r="AV11" i="12"/>
  <c r="AT12" i="12" s="1"/>
  <c r="AW10" i="12"/>
  <c r="AF10" i="12"/>
  <c r="AD11" i="12" s="1"/>
  <c r="AD10" i="12"/>
  <c r="BQ63" i="1"/>
  <c r="K11" i="12"/>
  <c r="L10" i="12"/>
  <c r="BQ47" i="1"/>
  <c r="AT11" i="12"/>
  <c r="BQ73" i="1"/>
  <c r="BQ16" i="1"/>
  <c r="N10" i="16"/>
  <c r="M130" i="16" s="1"/>
  <c r="BQ28" i="1"/>
  <c r="BQ66" i="1"/>
  <c r="BQ34" i="1"/>
  <c r="AZ11" i="12"/>
  <c r="BQ70" i="1"/>
  <c r="BQ17" i="1"/>
  <c r="BQ14" i="1"/>
  <c r="BQ61" i="1"/>
  <c r="BQ50" i="1"/>
  <c r="BQ33" i="1"/>
  <c r="BQ51" i="1"/>
  <c r="BQ48" i="1"/>
  <c r="BQ58" i="1"/>
  <c r="BQ52" i="1"/>
  <c r="BQ38" i="1"/>
  <c r="BQ9" i="1"/>
  <c r="AQ11" i="12"/>
  <c r="AR10" i="12"/>
  <c r="BR10" i="12"/>
  <c r="BP10" i="12"/>
  <c r="BQ31" i="1"/>
  <c r="BQ72" i="1"/>
  <c r="BQ44" i="1"/>
  <c r="BQ69" i="1"/>
  <c r="BQ42" i="1"/>
  <c r="BB11" i="12"/>
  <c r="BC10" i="12"/>
  <c r="BH10" i="12"/>
  <c r="BG11" i="12"/>
  <c r="BQ10" i="1"/>
  <c r="V10" i="12"/>
  <c r="T10" i="12"/>
  <c r="BQ56" i="1"/>
  <c r="BQ55" i="1"/>
  <c r="BQ25" i="1"/>
  <c r="BQ68" i="1"/>
  <c r="BQ20" i="1"/>
  <c r="BQ59" i="1"/>
  <c r="BQ57" i="1"/>
  <c r="AX10" i="12" l="1"/>
  <c r="CC11" i="12"/>
  <c r="CB12" i="12"/>
  <c r="BZ12" i="12"/>
  <c r="AL12" i="12"/>
  <c r="AM11" i="12"/>
  <c r="AJ12" i="12"/>
  <c r="Q12" i="12"/>
  <c r="P13" i="12"/>
  <c r="N13" i="12"/>
  <c r="W10" i="12"/>
  <c r="V11" i="12"/>
  <c r="AG10" i="12"/>
  <c r="AF11" i="12"/>
  <c r="AA12" i="12"/>
  <c r="AB11" i="12"/>
  <c r="Y12" i="12"/>
  <c r="BN10" i="12"/>
  <c r="BG12" i="12"/>
  <c r="BH11" i="12"/>
  <c r="BE12" i="12"/>
  <c r="BB12" i="12"/>
  <c r="BC11" i="12"/>
  <c r="K12" i="12"/>
  <c r="L11" i="12"/>
  <c r="I12" i="12"/>
  <c r="AV12" i="12"/>
  <c r="AW11" i="12"/>
  <c r="G10" i="12"/>
  <c r="R10" i="12" s="1"/>
  <c r="AZ12" i="12"/>
  <c r="BW12" i="12"/>
  <c r="BX11" i="12"/>
  <c r="BU12" i="12"/>
  <c r="C144" i="16"/>
  <c r="M132" i="16"/>
  <c r="BL13" i="12"/>
  <c r="BM12" i="12"/>
  <c r="BJ13" i="12"/>
  <c r="T11" i="12"/>
  <c r="BS10" i="12"/>
  <c r="CD10" i="12" s="1"/>
  <c r="BR11" i="12"/>
  <c r="BP11" i="12"/>
  <c r="AQ12" i="12"/>
  <c r="AR11" i="12"/>
  <c r="AO12" i="12"/>
  <c r="BN11" i="12" l="1"/>
  <c r="Q13" i="12"/>
  <c r="P14" i="12"/>
  <c r="N14" i="12"/>
  <c r="BW13" i="12"/>
  <c r="BX12" i="12"/>
  <c r="BU13" i="12"/>
  <c r="L12" i="12"/>
  <c r="K13" i="12"/>
  <c r="I13" i="12"/>
  <c r="AA13" i="12"/>
  <c r="AB12" i="12"/>
  <c r="Y13" i="12"/>
  <c r="BL14" i="12"/>
  <c r="BM13" i="12"/>
  <c r="BJ14" i="12"/>
  <c r="BC12" i="12"/>
  <c r="BB13" i="12"/>
  <c r="AZ13" i="12"/>
  <c r="AG11" i="12"/>
  <c r="AF12" i="12"/>
  <c r="AD12" i="12"/>
  <c r="AX11" i="12"/>
  <c r="G11" i="12"/>
  <c r="R11" i="12" s="1"/>
  <c r="D12" i="12"/>
  <c r="AM12" i="12"/>
  <c r="AL13" i="12"/>
  <c r="AJ13" i="12"/>
  <c r="AR12" i="12"/>
  <c r="AQ13" i="12"/>
  <c r="AO13" i="12"/>
  <c r="V12" i="12"/>
  <c r="W11" i="12"/>
  <c r="T12" i="12"/>
  <c r="BS11" i="12"/>
  <c r="CD11" i="12" s="1"/>
  <c r="BR12" i="12"/>
  <c r="BP12" i="12"/>
  <c r="AW12" i="12"/>
  <c r="AV13" i="12"/>
  <c r="AT13" i="12"/>
  <c r="BH12" i="12"/>
  <c r="BG13" i="12"/>
  <c r="BE13" i="12"/>
  <c r="AH10" i="12"/>
  <c r="CB13" i="12"/>
  <c r="CC12" i="12"/>
  <c r="BZ13" i="12"/>
  <c r="BN12" i="12" l="1"/>
  <c r="AH11" i="12"/>
  <c r="V13" i="12"/>
  <c r="W12" i="12"/>
  <c r="T13" i="12"/>
  <c r="G12" i="12"/>
  <c r="R12" i="12" s="1"/>
  <c r="D13" i="12"/>
  <c r="K14" i="12"/>
  <c r="L13" i="12"/>
  <c r="I14" i="12"/>
  <c r="AV14" i="12"/>
  <c r="AW13" i="12"/>
  <c r="AT14" i="12"/>
  <c r="CB14" i="12"/>
  <c r="CC13" i="12"/>
  <c r="BZ14" i="12"/>
  <c r="BL15" i="12"/>
  <c r="BM14" i="12"/>
  <c r="BJ15" i="12"/>
  <c r="BR13" i="12"/>
  <c r="BS12" i="12"/>
  <c r="CD12" i="12" s="1"/>
  <c r="BP13" i="12"/>
  <c r="AG12" i="12"/>
  <c r="AF13" i="12"/>
  <c r="AD13" i="12"/>
  <c r="BW14" i="12"/>
  <c r="BX13" i="12"/>
  <c r="BU14" i="12"/>
  <c r="AQ14" i="12"/>
  <c r="AR13" i="12"/>
  <c r="AO14" i="12"/>
  <c r="AM13" i="12"/>
  <c r="AL14" i="12"/>
  <c r="AJ14" i="12"/>
  <c r="BG14" i="12"/>
  <c r="BH13" i="12"/>
  <c r="BE14" i="12"/>
  <c r="AX12" i="12"/>
  <c r="AA14" i="12"/>
  <c r="AB13" i="12"/>
  <c r="Y14" i="12"/>
  <c r="Q14" i="12"/>
  <c r="P15" i="12"/>
  <c r="N15" i="12"/>
  <c r="BC13" i="12"/>
  <c r="BN13" i="12" s="1"/>
  <c r="BB14" i="12"/>
  <c r="AZ14" i="12"/>
  <c r="AX13" i="12" l="1"/>
  <c r="AM14" i="12"/>
  <c r="AL15" i="12"/>
  <c r="AJ15" i="12"/>
  <c r="BL16" i="12"/>
  <c r="BM15" i="12"/>
  <c r="BJ16" i="12"/>
  <c r="AG13" i="12"/>
  <c r="AF14" i="12"/>
  <c r="AD14" i="12"/>
  <c r="K15" i="12"/>
  <c r="L14" i="12"/>
  <c r="I15" i="12"/>
  <c r="BB15" i="12"/>
  <c r="BC14" i="12"/>
  <c r="BN14" i="12" s="1"/>
  <c r="AZ15" i="12"/>
  <c r="CC14" i="12"/>
  <c r="CB15" i="12"/>
  <c r="BZ15" i="12"/>
  <c r="G13" i="12"/>
  <c r="R13" i="12" s="1"/>
  <c r="D14" i="12"/>
  <c r="AB14" i="12"/>
  <c r="AA15" i="12"/>
  <c r="Y15" i="12"/>
  <c r="AQ15" i="12"/>
  <c r="AR14" i="12"/>
  <c r="AO15" i="12"/>
  <c r="BS13" i="12"/>
  <c r="CD13" i="12" s="1"/>
  <c r="BR14" i="12"/>
  <c r="BP14" i="12"/>
  <c r="P16" i="12"/>
  <c r="Q15" i="12"/>
  <c r="N16" i="12"/>
  <c r="BH14" i="12"/>
  <c r="BG15" i="12"/>
  <c r="BE15" i="12"/>
  <c r="AV15" i="12"/>
  <c r="AW14" i="12"/>
  <c r="AT15" i="12"/>
  <c r="AH12" i="12"/>
  <c r="BX14" i="12"/>
  <c r="BW15" i="12"/>
  <c r="BU15" i="12"/>
  <c r="V14" i="12"/>
  <c r="W13" i="12"/>
  <c r="T14" i="12"/>
  <c r="AH13" i="12" l="1"/>
  <c r="AG14" i="12"/>
  <c r="AF15" i="12"/>
  <c r="AD15" i="12"/>
  <c r="Q16" i="12"/>
  <c r="P17" i="12"/>
  <c r="N17" i="12"/>
  <c r="AB15" i="12"/>
  <c r="AA16" i="12"/>
  <c r="Y16" i="12"/>
  <c r="AW15" i="12"/>
  <c r="AV16" i="12"/>
  <c r="AT16" i="12"/>
  <c r="BS14" i="12"/>
  <c r="CD14" i="12" s="1"/>
  <c r="BR15" i="12"/>
  <c r="BP15" i="12"/>
  <c r="BC15" i="12"/>
  <c r="BB16" i="12"/>
  <c r="AZ16" i="12"/>
  <c r="G14" i="12"/>
  <c r="R14" i="12" s="1"/>
  <c r="D15" i="12"/>
  <c r="BM16" i="12"/>
  <c r="BL17" i="12"/>
  <c r="BJ17" i="12"/>
  <c r="W14" i="12"/>
  <c r="AH14" i="12" s="1"/>
  <c r="V15" i="12"/>
  <c r="T15" i="12"/>
  <c r="BG16" i="12"/>
  <c r="BH15" i="12"/>
  <c r="BE16" i="12"/>
  <c r="AL16" i="12"/>
  <c r="AM15" i="12"/>
  <c r="AJ16" i="12"/>
  <c r="BX15" i="12"/>
  <c r="BW16" i="12"/>
  <c r="BU16" i="12"/>
  <c r="L15" i="12"/>
  <c r="K16" i="12"/>
  <c r="I16" i="12"/>
  <c r="AR15" i="12"/>
  <c r="AQ16" i="12"/>
  <c r="AO16" i="12"/>
  <c r="CB16" i="12"/>
  <c r="CC15" i="12"/>
  <c r="BZ16" i="12"/>
  <c r="AX14" i="12"/>
  <c r="BN15" i="12" l="1"/>
  <c r="AX15" i="12"/>
  <c r="AB16" i="12"/>
  <c r="AA17" i="12"/>
  <c r="Y17" i="12"/>
  <c r="AL17" i="12"/>
  <c r="AM16" i="12"/>
  <c r="AJ17" i="12"/>
  <c r="BM17" i="12"/>
  <c r="BL18" i="12"/>
  <c r="BJ18" i="12"/>
  <c r="BR16" i="12"/>
  <c r="BS15" i="12"/>
  <c r="CD15" i="12" s="1"/>
  <c r="BP16" i="12"/>
  <c r="L16" i="12"/>
  <c r="K17" i="12"/>
  <c r="I17" i="12"/>
  <c r="P18" i="12"/>
  <c r="Q17" i="12"/>
  <c r="N18" i="12"/>
  <c r="BG17" i="12"/>
  <c r="BH16" i="12"/>
  <c r="BE17" i="12"/>
  <c r="G15" i="12"/>
  <c r="R15" i="12" s="1"/>
  <c r="D16" i="12"/>
  <c r="CC16" i="12"/>
  <c r="CB17" i="12"/>
  <c r="BZ17" i="12"/>
  <c r="BW17" i="12"/>
  <c r="BX16" i="12"/>
  <c r="BU17" i="12"/>
  <c r="AV17" i="12"/>
  <c r="AW16" i="12"/>
  <c r="AT17" i="12"/>
  <c r="V16" i="12"/>
  <c r="W15" i="12"/>
  <c r="T16" i="12"/>
  <c r="AG15" i="12"/>
  <c r="AF16" i="12"/>
  <c r="AD16" i="12"/>
  <c r="AR16" i="12"/>
  <c r="AQ17" i="12"/>
  <c r="AO17" i="12"/>
  <c r="BB17" i="12"/>
  <c r="BC16" i="12"/>
  <c r="BN16" i="12" s="1"/>
  <c r="AZ17" i="12"/>
  <c r="K18" i="12" l="1"/>
  <c r="L17" i="12"/>
  <c r="I18" i="12"/>
  <c r="Q18" i="12"/>
  <c r="P19" i="12"/>
  <c r="N19" i="12"/>
  <c r="G16" i="12"/>
  <c r="R16" i="12" s="1"/>
  <c r="D17" i="12"/>
  <c r="AX16" i="12"/>
  <c r="AW17" i="12"/>
  <c r="AV18" i="12"/>
  <c r="AT18" i="12"/>
  <c r="BX17" i="12"/>
  <c r="BW18" i="12"/>
  <c r="BU18" i="12"/>
  <c r="AL18" i="12"/>
  <c r="AM17" i="12"/>
  <c r="AJ18" i="12"/>
  <c r="BL19" i="12"/>
  <c r="BM18" i="12"/>
  <c r="BJ19" i="12"/>
  <c r="AH15" i="12"/>
  <c r="W16" i="12"/>
  <c r="AH16" i="12" s="1"/>
  <c r="V17" i="12"/>
  <c r="T17" i="12"/>
  <c r="CB18" i="12"/>
  <c r="CC17" i="12"/>
  <c r="BZ18" i="12"/>
  <c r="BR17" i="12"/>
  <c r="BS16" i="12"/>
  <c r="CD16" i="12" s="1"/>
  <c r="BP17" i="12"/>
  <c r="AB17" i="12"/>
  <c r="AA18" i="12"/>
  <c r="Y18" i="12"/>
  <c r="AG16" i="12"/>
  <c r="AF17" i="12"/>
  <c r="AD17" i="12"/>
  <c r="BC17" i="12"/>
  <c r="BB18" i="12"/>
  <c r="AZ18" i="12"/>
  <c r="BH17" i="12"/>
  <c r="BG18" i="12"/>
  <c r="BE18" i="12"/>
  <c r="AR17" i="12"/>
  <c r="AQ18" i="12"/>
  <c r="AO18" i="12"/>
  <c r="BN17" i="12" l="1"/>
  <c r="AX17" i="12"/>
  <c r="G17" i="12"/>
  <c r="R17" i="12" s="1"/>
  <c r="D18" i="12"/>
  <c r="BW19" i="12"/>
  <c r="BX18" i="12"/>
  <c r="BU19" i="12"/>
  <c r="BR18" i="12"/>
  <c r="BS17" i="12"/>
  <c r="CD17" i="12" s="1"/>
  <c r="BP18" i="12"/>
  <c r="Q19" i="12"/>
  <c r="P20" i="12"/>
  <c r="N20" i="12"/>
  <c r="AR18" i="12"/>
  <c r="AQ19" i="12"/>
  <c r="AO19" i="12"/>
  <c r="BL20" i="12"/>
  <c r="BM19" i="12"/>
  <c r="BJ20" i="12"/>
  <c r="AW18" i="12"/>
  <c r="AV19" i="12"/>
  <c r="AT19" i="12"/>
  <c r="AG17" i="12"/>
  <c r="AF18" i="12"/>
  <c r="AD18" i="12"/>
  <c r="BG19" i="12"/>
  <c r="BH18" i="12"/>
  <c r="BE19" i="12"/>
  <c r="CB19" i="12"/>
  <c r="CC18" i="12"/>
  <c r="BZ19" i="12"/>
  <c r="BB19" i="12"/>
  <c r="BC18" i="12"/>
  <c r="AZ19" i="12"/>
  <c r="AB18" i="12"/>
  <c r="AA19" i="12"/>
  <c r="Y19" i="12"/>
  <c r="W17" i="12"/>
  <c r="V18" i="12"/>
  <c r="T18" i="12"/>
  <c r="AM18" i="12"/>
  <c r="AL19" i="12"/>
  <c r="AJ19" i="12"/>
  <c r="L18" i="12"/>
  <c r="K19" i="12"/>
  <c r="I19" i="12"/>
  <c r="AH17" i="12" l="1"/>
  <c r="AX18" i="12"/>
  <c r="BN18" i="12"/>
  <c r="BR19" i="12"/>
  <c r="BS18" i="12"/>
  <c r="CD18" i="12" s="1"/>
  <c r="BP19" i="12"/>
  <c r="W18" i="12"/>
  <c r="V19" i="12"/>
  <c r="T19" i="12"/>
  <c r="BB20" i="12"/>
  <c r="BC19" i="12"/>
  <c r="AZ20" i="12"/>
  <c r="AV20" i="12"/>
  <c r="AW19" i="12"/>
  <c r="AT20" i="12"/>
  <c r="BW20" i="12"/>
  <c r="BX19" i="12"/>
  <c r="BU20" i="12"/>
  <c r="AF19" i="12"/>
  <c r="AG18" i="12"/>
  <c r="AD19" i="12"/>
  <c r="AA20" i="12"/>
  <c r="AB19" i="12"/>
  <c r="Y20" i="12"/>
  <c r="P21" i="12"/>
  <c r="Q20" i="12"/>
  <c r="N21" i="12"/>
  <c r="K20" i="12"/>
  <c r="L19" i="12"/>
  <c r="I20" i="12"/>
  <c r="G18" i="12"/>
  <c r="R18" i="12" s="1"/>
  <c r="D19" i="12"/>
  <c r="BL21" i="12"/>
  <c r="BM20" i="12"/>
  <c r="BJ21" i="12"/>
  <c r="AQ20" i="12"/>
  <c r="AR19" i="12"/>
  <c r="AO20" i="12"/>
  <c r="CC19" i="12"/>
  <c r="CB20" i="12"/>
  <c r="BZ20" i="12"/>
  <c r="AL20" i="12"/>
  <c r="AM19" i="12"/>
  <c r="AJ20" i="12"/>
  <c r="BG20" i="12"/>
  <c r="BH19" i="12"/>
  <c r="BE20" i="12"/>
  <c r="BN19" i="12" l="1"/>
  <c r="AH18" i="12"/>
  <c r="AL21" i="12"/>
  <c r="AM20" i="12"/>
  <c r="AJ21" i="12"/>
  <c r="AG19" i="12"/>
  <c r="AF20" i="12"/>
  <c r="AD20" i="12"/>
  <c r="BL22" i="12"/>
  <c r="BM21" i="12"/>
  <c r="BJ22" i="12"/>
  <c r="BC20" i="12"/>
  <c r="BB21" i="12"/>
  <c r="AZ21" i="12"/>
  <c r="Q21" i="12"/>
  <c r="P22" i="12"/>
  <c r="N22" i="12"/>
  <c r="G19" i="12"/>
  <c r="R19" i="12" s="1"/>
  <c r="D20" i="12"/>
  <c r="BX20" i="12"/>
  <c r="BW21" i="12"/>
  <c r="BU21" i="12"/>
  <c r="V20" i="12"/>
  <c r="W19" i="12"/>
  <c r="T20" i="12"/>
  <c r="CC20" i="12"/>
  <c r="CB21" i="12"/>
  <c r="BZ21" i="12"/>
  <c r="BH20" i="12"/>
  <c r="BG21" i="12"/>
  <c r="BE21" i="12"/>
  <c r="AA21" i="12"/>
  <c r="AB20" i="12"/>
  <c r="Y21" i="12"/>
  <c r="AQ21" i="12"/>
  <c r="AR20" i="12"/>
  <c r="AO21" i="12"/>
  <c r="AV21" i="12"/>
  <c r="AW20" i="12"/>
  <c r="AT21" i="12"/>
  <c r="AX19" i="12"/>
  <c r="K21" i="12"/>
  <c r="L20" i="12"/>
  <c r="I21" i="12"/>
  <c r="BS19" i="12"/>
  <c r="CD19" i="12" s="1"/>
  <c r="BR20" i="12"/>
  <c r="BP20" i="12"/>
  <c r="AH19" i="12" l="1"/>
  <c r="BL23" i="12"/>
  <c r="BM22" i="12"/>
  <c r="BJ23" i="12"/>
  <c r="P23" i="12"/>
  <c r="Q22" i="12"/>
  <c r="N23" i="12"/>
  <c r="AG20" i="12"/>
  <c r="AF21" i="12"/>
  <c r="AD21" i="12"/>
  <c r="BG22" i="12"/>
  <c r="BH21" i="12"/>
  <c r="BE22" i="12"/>
  <c r="BW22" i="12"/>
  <c r="BX21" i="12"/>
  <c r="BU22" i="12"/>
  <c r="BR21" i="12"/>
  <c r="BS20" i="12"/>
  <c r="CD20" i="12" s="1"/>
  <c r="BP21" i="12"/>
  <c r="BC21" i="12"/>
  <c r="BN21" i="12" s="1"/>
  <c r="BB22" i="12"/>
  <c r="AZ22" i="12"/>
  <c r="AA22" i="12"/>
  <c r="AB21" i="12"/>
  <c r="Y22" i="12"/>
  <c r="AW21" i="12"/>
  <c r="AV22" i="12"/>
  <c r="AT22" i="12"/>
  <c r="AR21" i="12"/>
  <c r="AQ22" i="12"/>
  <c r="AO22" i="12"/>
  <c r="CB22" i="12"/>
  <c r="CC21" i="12"/>
  <c r="BZ22" i="12"/>
  <c r="BN20" i="12"/>
  <c r="AX20" i="12"/>
  <c r="V21" i="12"/>
  <c r="W20" i="12"/>
  <c r="T21" i="12"/>
  <c r="K22" i="12"/>
  <c r="L21" i="12"/>
  <c r="I22" i="12"/>
  <c r="G20" i="12"/>
  <c r="R20" i="12" s="1"/>
  <c r="D21" i="12"/>
  <c r="AM21" i="12"/>
  <c r="AL22" i="12"/>
  <c r="AJ22" i="12"/>
  <c r="AX21" i="12" l="1"/>
  <c r="AB22" i="12"/>
  <c r="AA23" i="12"/>
  <c r="Y23" i="12"/>
  <c r="L22" i="12"/>
  <c r="K23" i="12"/>
  <c r="I23" i="12"/>
  <c r="BW23" i="12"/>
  <c r="BX22" i="12"/>
  <c r="BU23" i="12"/>
  <c r="CB23" i="12"/>
  <c r="CC22" i="12"/>
  <c r="BZ23" i="12"/>
  <c r="AH20" i="12"/>
  <c r="W21" i="12"/>
  <c r="V22" i="12"/>
  <c r="T22" i="12"/>
  <c r="BC22" i="12"/>
  <c r="BB23" i="12"/>
  <c r="AZ23" i="12"/>
  <c r="P24" i="12"/>
  <c r="Q23" i="12"/>
  <c r="N24" i="12"/>
  <c r="AR22" i="12"/>
  <c r="AQ23" i="12"/>
  <c r="AO23" i="12"/>
  <c r="G21" i="12"/>
  <c r="R21" i="12" s="1"/>
  <c r="D22" i="12"/>
  <c r="BR22" i="12"/>
  <c r="BS21" i="12"/>
  <c r="CD21" i="12" s="1"/>
  <c r="BP22" i="12"/>
  <c r="AV23" i="12"/>
  <c r="AW22" i="12"/>
  <c r="AT23" i="12"/>
  <c r="BG23" i="12"/>
  <c r="BH22" i="12"/>
  <c r="BE23" i="12"/>
  <c r="AG21" i="12"/>
  <c r="AF22" i="12"/>
  <c r="AD22" i="12"/>
  <c r="AL23" i="12"/>
  <c r="AM22" i="12"/>
  <c r="AJ23" i="12"/>
  <c r="BL24" i="12"/>
  <c r="BM23" i="12"/>
  <c r="BJ24" i="12"/>
  <c r="BN22" i="12" l="1"/>
  <c r="AH21" i="12"/>
  <c r="AM23" i="12"/>
  <c r="AL24" i="12"/>
  <c r="AJ24" i="12"/>
  <c r="AG22" i="12"/>
  <c r="AF23" i="12"/>
  <c r="AD23" i="12"/>
  <c r="W22" i="12"/>
  <c r="V23" i="12"/>
  <c r="T23" i="12"/>
  <c r="BW24" i="12"/>
  <c r="BX23" i="12"/>
  <c r="BU24" i="12"/>
  <c r="AQ24" i="12"/>
  <c r="AR23" i="12"/>
  <c r="AO24" i="12"/>
  <c r="L23" i="12"/>
  <c r="K24" i="12"/>
  <c r="I24" i="12"/>
  <c r="BR23" i="12"/>
  <c r="BS22" i="12"/>
  <c r="CD22" i="12" s="1"/>
  <c r="BP23" i="12"/>
  <c r="Q24" i="12"/>
  <c r="P25" i="12"/>
  <c r="N25" i="12"/>
  <c r="AV24" i="12"/>
  <c r="AW23" i="12"/>
  <c r="AT24" i="12"/>
  <c r="BL25" i="12"/>
  <c r="BM24" i="12"/>
  <c r="BJ25" i="12"/>
  <c r="BG24" i="12"/>
  <c r="BH23" i="12"/>
  <c r="BE24" i="12"/>
  <c r="G22" i="12"/>
  <c r="R22" i="12" s="1"/>
  <c r="D23" i="12"/>
  <c r="AX22" i="12"/>
  <c r="BB24" i="12"/>
  <c r="BC23" i="12"/>
  <c r="AZ24" i="12"/>
  <c r="CC23" i="12"/>
  <c r="CB24" i="12"/>
  <c r="BZ24" i="12"/>
  <c r="AB23" i="12"/>
  <c r="AA24" i="12"/>
  <c r="Y24" i="12"/>
  <c r="AH22" i="12" l="1"/>
  <c r="BH24" i="12"/>
  <c r="BE25" i="12"/>
  <c r="BG25" i="12"/>
  <c r="BN23" i="12"/>
  <c r="AG23" i="12"/>
  <c r="AF24" i="12"/>
  <c r="AD24" i="12"/>
  <c r="AQ25" i="12"/>
  <c r="AR24" i="12"/>
  <c r="AO25" i="12"/>
  <c r="BL26" i="12"/>
  <c r="BM25" i="12"/>
  <c r="BJ26" i="12"/>
  <c r="G23" i="12"/>
  <c r="R23" i="12" s="1"/>
  <c r="D24" i="12"/>
  <c r="BR24" i="12"/>
  <c r="BS23" i="12"/>
  <c r="CD23" i="12" s="1"/>
  <c r="BP24" i="12"/>
  <c r="W23" i="12"/>
  <c r="V24" i="12"/>
  <c r="T24" i="12"/>
  <c r="BB25" i="12"/>
  <c r="BC24" i="12"/>
  <c r="AZ25" i="12"/>
  <c r="AB24" i="12"/>
  <c r="AA25" i="12"/>
  <c r="Y25" i="12"/>
  <c r="BX24" i="12"/>
  <c r="BW25" i="12"/>
  <c r="BU25" i="12"/>
  <c r="AL25" i="12"/>
  <c r="AM24" i="12"/>
  <c r="AJ25" i="12"/>
  <c r="P26" i="12"/>
  <c r="Q25" i="12"/>
  <c r="N26" i="12"/>
  <c r="CB25" i="12"/>
  <c r="CC24" i="12"/>
  <c r="BZ25" i="12"/>
  <c r="AV25" i="12"/>
  <c r="AW24" i="12"/>
  <c r="AT25" i="12"/>
  <c r="L24" i="12"/>
  <c r="K25" i="12"/>
  <c r="I25" i="12"/>
  <c r="AX23" i="12"/>
  <c r="AX24" i="12" l="1"/>
  <c r="BN24" i="12"/>
  <c r="AH23" i="12"/>
  <c r="AR25" i="12"/>
  <c r="AQ26" i="12"/>
  <c r="AO26" i="12"/>
  <c r="G24" i="12"/>
  <c r="R24" i="12" s="1"/>
  <c r="D25" i="12"/>
  <c r="AG24" i="12"/>
  <c r="AF25" i="12"/>
  <c r="AD25" i="12"/>
  <c r="K26" i="12"/>
  <c r="L25" i="12"/>
  <c r="I26" i="12"/>
  <c r="W24" i="12"/>
  <c r="AH24" i="12" s="1"/>
  <c r="V25" i="12"/>
  <c r="T25" i="12"/>
  <c r="BW26" i="12"/>
  <c r="BX25" i="12"/>
  <c r="BU26" i="12"/>
  <c r="AM25" i="12"/>
  <c r="AX25" i="12" s="1"/>
  <c r="AL26" i="12"/>
  <c r="AJ26" i="12"/>
  <c r="Q26" i="12"/>
  <c r="P27" i="12"/>
  <c r="N27" i="12"/>
  <c r="AB25" i="12"/>
  <c r="AA26" i="12"/>
  <c r="Y26" i="12"/>
  <c r="BM26" i="12"/>
  <c r="BL27" i="12"/>
  <c r="BJ27" i="12"/>
  <c r="BH25" i="12"/>
  <c r="BG26" i="12"/>
  <c r="BE26" i="12"/>
  <c r="CB26" i="12"/>
  <c r="CC25" i="12"/>
  <c r="BZ26" i="12"/>
  <c r="BB26" i="12"/>
  <c r="BC25" i="12"/>
  <c r="AZ26" i="12"/>
  <c r="AV26" i="12"/>
  <c r="AW25" i="12"/>
  <c r="AT26" i="12"/>
  <c r="BS24" i="12"/>
  <c r="CD24" i="12" s="1"/>
  <c r="BR25" i="12"/>
  <c r="BP25" i="12"/>
  <c r="BW27" i="12" l="1"/>
  <c r="BX26" i="12"/>
  <c r="BU27" i="12"/>
  <c r="AG25" i="12"/>
  <c r="AF26" i="12"/>
  <c r="AD26" i="12"/>
  <c r="P28" i="12"/>
  <c r="Q27" i="12"/>
  <c r="N28" i="12"/>
  <c r="W25" i="12"/>
  <c r="V26" i="12"/>
  <c r="T26" i="12"/>
  <c r="AW26" i="12"/>
  <c r="AV27" i="12"/>
  <c r="AT27" i="12"/>
  <c r="BC26" i="12"/>
  <c r="BN26" i="12" s="1"/>
  <c r="BB27" i="12"/>
  <c r="AZ27" i="12"/>
  <c r="G25" i="12"/>
  <c r="R25" i="12" s="1"/>
  <c r="D26" i="12"/>
  <c r="BL28" i="12"/>
  <c r="BM27" i="12"/>
  <c r="BJ28" i="12"/>
  <c r="AM26" i="12"/>
  <c r="AL27" i="12"/>
  <c r="AJ27" i="12"/>
  <c r="BN25" i="12"/>
  <c r="BR26" i="12"/>
  <c r="BS25" i="12"/>
  <c r="CD25" i="12" s="1"/>
  <c r="BP26" i="12"/>
  <c r="CC26" i="12"/>
  <c r="CB27" i="12"/>
  <c r="BZ27" i="12"/>
  <c r="L26" i="12"/>
  <c r="K27" i="12"/>
  <c r="I27" i="12"/>
  <c r="AR26" i="12"/>
  <c r="AQ27" i="12"/>
  <c r="AO27" i="12"/>
  <c r="BG27" i="12"/>
  <c r="BH26" i="12"/>
  <c r="BE27" i="12"/>
  <c r="AB26" i="12"/>
  <c r="AA27" i="12"/>
  <c r="Y27" i="12"/>
  <c r="Q28" i="12" l="1"/>
  <c r="P29" i="12"/>
  <c r="N29" i="12"/>
  <c r="AW27" i="12"/>
  <c r="AV28" i="12"/>
  <c r="AT28" i="12"/>
  <c r="AG26" i="12"/>
  <c r="AF27" i="12"/>
  <c r="AD27" i="12"/>
  <c r="K28" i="12"/>
  <c r="L27" i="12"/>
  <c r="I28" i="12"/>
  <c r="G26" i="12"/>
  <c r="R26" i="12" s="1"/>
  <c r="D27" i="12"/>
  <c r="AQ28" i="12"/>
  <c r="AR27" i="12"/>
  <c r="AO28" i="12"/>
  <c r="BR27" i="12"/>
  <c r="BS26" i="12"/>
  <c r="CD26" i="12" s="1"/>
  <c r="BP27" i="12"/>
  <c r="W26" i="12"/>
  <c r="V27" i="12"/>
  <c r="T27" i="12"/>
  <c r="AB27" i="12"/>
  <c r="AA28" i="12"/>
  <c r="Y28" i="12"/>
  <c r="AM27" i="12"/>
  <c r="AL28" i="12"/>
  <c r="AJ28" i="12"/>
  <c r="AH25" i="12"/>
  <c r="BL29" i="12"/>
  <c r="BM28" i="12"/>
  <c r="BJ29" i="12"/>
  <c r="BG28" i="12"/>
  <c r="BH27" i="12"/>
  <c r="BE28" i="12"/>
  <c r="CB28" i="12"/>
  <c r="CC27" i="12"/>
  <c r="BZ28" i="12"/>
  <c r="AX26" i="12"/>
  <c r="BB28" i="12"/>
  <c r="BC27" i="12"/>
  <c r="AZ28" i="12"/>
  <c r="BW28" i="12"/>
  <c r="BX27" i="12"/>
  <c r="BU28" i="12"/>
  <c r="AH26" i="12" l="1"/>
  <c r="AX27" i="12"/>
  <c r="BN27" i="12"/>
  <c r="AQ29" i="12"/>
  <c r="AR28" i="12"/>
  <c r="AO29" i="12"/>
  <c r="AG27" i="12"/>
  <c r="AF28" i="12"/>
  <c r="AD28" i="12"/>
  <c r="W27" i="12"/>
  <c r="V28" i="12"/>
  <c r="T28" i="12"/>
  <c r="G27" i="12"/>
  <c r="R27" i="12" s="1"/>
  <c r="D28" i="12"/>
  <c r="BL30" i="12"/>
  <c r="BM29" i="12"/>
  <c r="BJ30" i="12"/>
  <c r="AL29" i="12"/>
  <c r="AM28" i="12"/>
  <c r="AJ29" i="12"/>
  <c r="AV29" i="12"/>
  <c r="AW28" i="12"/>
  <c r="AT29" i="12"/>
  <c r="BW29" i="12"/>
  <c r="BX28" i="12"/>
  <c r="BU29" i="12"/>
  <c r="BG29" i="12"/>
  <c r="BH28" i="12"/>
  <c r="BE29" i="12"/>
  <c r="BR28" i="12"/>
  <c r="BS27" i="12"/>
  <c r="CD27" i="12" s="1"/>
  <c r="BP28" i="12"/>
  <c r="CC28" i="12"/>
  <c r="CB29" i="12"/>
  <c r="BZ29" i="12"/>
  <c r="AB28" i="12"/>
  <c r="AA29" i="12"/>
  <c r="Y29" i="12"/>
  <c r="K29" i="12"/>
  <c r="L28" i="12"/>
  <c r="I29" i="12"/>
  <c r="P30" i="12"/>
  <c r="Q29" i="12"/>
  <c r="N30" i="12"/>
  <c r="BB29" i="12"/>
  <c r="BC28" i="12"/>
  <c r="BN28" i="12" s="1"/>
  <c r="AZ29" i="12"/>
  <c r="AH27" i="12" l="1"/>
  <c r="CC29" i="12"/>
  <c r="CB30" i="12"/>
  <c r="BZ30" i="12"/>
  <c r="AM29" i="12"/>
  <c r="AL30" i="12"/>
  <c r="AJ30" i="12"/>
  <c r="W28" i="12"/>
  <c r="AH28" i="12" s="1"/>
  <c r="V29" i="12"/>
  <c r="T29" i="12"/>
  <c r="P31" i="12"/>
  <c r="Q30" i="12"/>
  <c r="N31" i="12"/>
  <c r="K30" i="12"/>
  <c r="L29" i="12"/>
  <c r="I30" i="12"/>
  <c r="BM30" i="12"/>
  <c r="BL31" i="12"/>
  <c r="BJ31" i="12"/>
  <c r="AG28" i="12"/>
  <c r="AF29" i="12"/>
  <c r="AD29" i="12"/>
  <c r="BR29" i="12"/>
  <c r="BS28" i="12"/>
  <c r="CD28" i="12" s="1"/>
  <c r="BP29" i="12"/>
  <c r="AB29" i="12"/>
  <c r="AA30" i="12"/>
  <c r="Y30" i="12"/>
  <c r="AW29" i="12"/>
  <c r="AV30" i="12"/>
  <c r="AT30" i="12"/>
  <c r="G28" i="12"/>
  <c r="R28" i="12" s="1"/>
  <c r="D29" i="12"/>
  <c r="BW30" i="12"/>
  <c r="BX29" i="12"/>
  <c r="BU30" i="12"/>
  <c r="BB30" i="12"/>
  <c r="BC29" i="12"/>
  <c r="AZ30" i="12"/>
  <c r="BH29" i="12"/>
  <c r="BG30" i="12"/>
  <c r="BE30" i="12"/>
  <c r="AX28" i="12"/>
  <c r="AR29" i="12"/>
  <c r="AQ30" i="12"/>
  <c r="AO30" i="12"/>
  <c r="G29" i="12" l="1"/>
  <c r="R29" i="12" s="1"/>
  <c r="D30" i="12"/>
  <c r="W29" i="12"/>
  <c r="V30" i="12"/>
  <c r="T30" i="12"/>
  <c r="BN29" i="12"/>
  <c r="BS29" i="12"/>
  <c r="CD29" i="12" s="1"/>
  <c r="BR30" i="12"/>
  <c r="BP30" i="12"/>
  <c r="L30" i="12"/>
  <c r="K31" i="12"/>
  <c r="I31" i="12"/>
  <c r="AL31" i="12"/>
  <c r="AM30" i="12"/>
  <c r="AJ31" i="12"/>
  <c r="AG29" i="12"/>
  <c r="AF30" i="12"/>
  <c r="AD30" i="12"/>
  <c r="AX29" i="12"/>
  <c r="AR30" i="12"/>
  <c r="AQ31" i="12"/>
  <c r="AO31" i="12"/>
  <c r="AV31" i="12"/>
  <c r="AW30" i="12"/>
  <c r="AT31" i="12"/>
  <c r="AB30" i="12"/>
  <c r="AA31" i="12"/>
  <c r="Y31" i="12"/>
  <c r="P32" i="12"/>
  <c r="Q31" i="12"/>
  <c r="N32" i="12"/>
  <c r="CB31" i="12"/>
  <c r="CC30" i="12"/>
  <c r="BZ31" i="12"/>
  <c r="BB31" i="12"/>
  <c r="BC30" i="12"/>
  <c r="BN30" i="12" s="1"/>
  <c r="AZ31" i="12"/>
  <c r="BX30" i="12"/>
  <c r="BW31" i="12"/>
  <c r="BU31" i="12"/>
  <c r="BG31" i="12"/>
  <c r="BH30" i="12"/>
  <c r="BE31" i="12"/>
  <c r="BL32" i="12"/>
  <c r="BM31" i="12"/>
  <c r="BJ32" i="12"/>
  <c r="AX30" i="12" l="1"/>
  <c r="AH29" i="12"/>
  <c r="AM31" i="12"/>
  <c r="AL32" i="12"/>
  <c r="AJ32" i="12"/>
  <c r="W30" i="12"/>
  <c r="V31" i="12"/>
  <c r="T31" i="12"/>
  <c r="BL33" i="12"/>
  <c r="BM32" i="12"/>
  <c r="BJ33" i="12"/>
  <c r="K32" i="12"/>
  <c r="L31" i="12"/>
  <c r="I32" i="12"/>
  <c r="BW32" i="12"/>
  <c r="BX31" i="12"/>
  <c r="BU32" i="12"/>
  <c r="AV32" i="12"/>
  <c r="AW31" i="12"/>
  <c r="AT32" i="12"/>
  <c r="P33" i="12"/>
  <c r="Q32" i="12"/>
  <c r="N33" i="12"/>
  <c r="AB31" i="12"/>
  <c r="AA32" i="12"/>
  <c r="Y32" i="12"/>
  <c r="AG30" i="12"/>
  <c r="AF31" i="12"/>
  <c r="AD31" i="12"/>
  <c r="G30" i="12"/>
  <c r="R30" i="12" s="1"/>
  <c r="D31" i="12"/>
  <c r="AQ32" i="12"/>
  <c r="AR31" i="12"/>
  <c r="AO32" i="12"/>
  <c r="BB32" i="12"/>
  <c r="BC31" i="12"/>
  <c r="AZ32" i="12"/>
  <c r="BH31" i="12"/>
  <c r="BG32" i="12"/>
  <c r="BE32" i="12"/>
  <c r="CC31" i="12"/>
  <c r="CB32" i="12"/>
  <c r="BZ32" i="12"/>
  <c r="BS30" i="12"/>
  <c r="CD30" i="12" s="1"/>
  <c r="BR31" i="12"/>
  <c r="BP31" i="12"/>
  <c r="AR32" i="12" l="1"/>
  <c r="AQ33" i="12"/>
  <c r="AO33" i="12"/>
  <c r="G31" i="12"/>
  <c r="R31" i="12" s="1"/>
  <c r="D32" i="12"/>
  <c r="BW33" i="12"/>
  <c r="BX32" i="12"/>
  <c r="BU33" i="12"/>
  <c r="W31" i="12"/>
  <c r="V32" i="12"/>
  <c r="T32" i="12"/>
  <c r="AB32" i="12"/>
  <c r="AA33" i="12"/>
  <c r="Y33" i="12"/>
  <c r="BS31" i="12"/>
  <c r="CD31" i="12" s="1"/>
  <c r="BR32" i="12"/>
  <c r="BP32" i="12"/>
  <c r="AH30" i="12"/>
  <c r="BL34" i="12"/>
  <c r="BM33" i="12"/>
  <c r="BJ34" i="12"/>
  <c r="BN31" i="12"/>
  <c r="P34" i="12"/>
  <c r="Q33" i="12"/>
  <c r="N34" i="12"/>
  <c r="BB33" i="12"/>
  <c r="BC32" i="12"/>
  <c r="BN32" i="12" s="1"/>
  <c r="AZ33" i="12"/>
  <c r="AG31" i="12"/>
  <c r="AF32" i="12"/>
  <c r="AD32" i="12"/>
  <c r="K33" i="12"/>
  <c r="L32" i="12"/>
  <c r="I33" i="12"/>
  <c r="AL33" i="12"/>
  <c r="AM32" i="12"/>
  <c r="AJ33" i="12"/>
  <c r="AW32" i="12"/>
  <c r="AV33" i="12"/>
  <c r="AT33" i="12"/>
  <c r="BH32" i="12"/>
  <c r="BG33" i="12"/>
  <c r="BE33" i="12"/>
  <c r="CC32" i="12"/>
  <c r="CB33" i="12"/>
  <c r="BZ33" i="12"/>
  <c r="AX31" i="12"/>
  <c r="AG32" i="12" l="1"/>
  <c r="AF33" i="12"/>
  <c r="AD33" i="12"/>
  <c r="BW34" i="12"/>
  <c r="BX33" i="12"/>
  <c r="BU34" i="12"/>
  <c r="AB33" i="12"/>
  <c r="AA34" i="12"/>
  <c r="Y34" i="12"/>
  <c r="AX32" i="12"/>
  <c r="G32" i="12"/>
  <c r="R32" i="12" s="1"/>
  <c r="D33" i="12"/>
  <c r="BL35" i="12"/>
  <c r="BM34" i="12"/>
  <c r="BJ35" i="12"/>
  <c r="CB34" i="12"/>
  <c r="CC33" i="12"/>
  <c r="BZ34" i="12"/>
  <c r="BC33" i="12"/>
  <c r="BB34" i="12"/>
  <c r="AZ34" i="12"/>
  <c r="W32" i="12"/>
  <c r="V33" i="12"/>
  <c r="T33" i="12"/>
  <c r="P35" i="12"/>
  <c r="Q34" i="12"/>
  <c r="N35" i="12"/>
  <c r="AM33" i="12"/>
  <c r="AL34" i="12"/>
  <c r="AJ34" i="12"/>
  <c r="AH31" i="12"/>
  <c r="AQ34" i="12"/>
  <c r="AR33" i="12"/>
  <c r="AO34" i="12"/>
  <c r="AW33" i="12"/>
  <c r="AV34" i="12"/>
  <c r="AT34" i="12"/>
  <c r="BG34" i="12"/>
  <c r="BH33" i="12"/>
  <c r="BE34" i="12"/>
  <c r="L33" i="12"/>
  <c r="K34" i="12"/>
  <c r="I34" i="12"/>
  <c r="BS32" i="12"/>
  <c r="CD32" i="12" s="1"/>
  <c r="BR33" i="12"/>
  <c r="BP33" i="12"/>
  <c r="AX33" i="12" l="1"/>
  <c r="AH32" i="12"/>
  <c r="AB34" i="12"/>
  <c r="AA35" i="12"/>
  <c r="Y35" i="12"/>
  <c r="BR34" i="12"/>
  <c r="BS33" i="12"/>
  <c r="CD33" i="12" s="1"/>
  <c r="BP34" i="12"/>
  <c r="BL36" i="12"/>
  <c r="BM35" i="12"/>
  <c r="BJ36" i="12"/>
  <c r="W33" i="12"/>
  <c r="V34" i="12"/>
  <c r="T34" i="12"/>
  <c r="BC34" i="12"/>
  <c r="BB35" i="12"/>
  <c r="AZ35" i="12"/>
  <c r="BN33" i="12"/>
  <c r="G33" i="12"/>
  <c r="R33" i="12" s="1"/>
  <c r="D34" i="12"/>
  <c r="BW35" i="12"/>
  <c r="BX34" i="12"/>
  <c r="BU35" i="12"/>
  <c r="BG35" i="12"/>
  <c r="BH34" i="12"/>
  <c r="BE35" i="12"/>
  <c r="AV35" i="12"/>
  <c r="AW34" i="12"/>
  <c r="AT35" i="12"/>
  <c r="K35" i="12"/>
  <c r="L34" i="12"/>
  <c r="I35" i="12"/>
  <c r="P36" i="12"/>
  <c r="Q35" i="12"/>
  <c r="N36" i="12"/>
  <c r="AG33" i="12"/>
  <c r="AF34" i="12"/>
  <c r="AD34" i="12"/>
  <c r="AM34" i="12"/>
  <c r="AL35" i="12"/>
  <c r="AJ35" i="12"/>
  <c r="AQ35" i="12"/>
  <c r="AR34" i="12"/>
  <c r="AO35" i="12"/>
  <c r="CB35" i="12"/>
  <c r="CC34" i="12"/>
  <c r="BZ35" i="12"/>
  <c r="AX34" i="12" l="1"/>
  <c r="BM36" i="12"/>
  <c r="BL37" i="12"/>
  <c r="BJ37" i="12"/>
  <c r="P37" i="12"/>
  <c r="Q36" i="12"/>
  <c r="N37" i="12"/>
  <c r="K36" i="12"/>
  <c r="L35" i="12"/>
  <c r="I36" i="12"/>
  <c r="AM35" i="12"/>
  <c r="AL36" i="12"/>
  <c r="AJ36" i="12"/>
  <c r="BN34" i="12"/>
  <c r="CB36" i="12"/>
  <c r="CC35" i="12"/>
  <c r="BZ36" i="12"/>
  <c r="AG34" i="12"/>
  <c r="AF35" i="12"/>
  <c r="AD35" i="12"/>
  <c r="BW36" i="12"/>
  <c r="BX35" i="12"/>
  <c r="BU36" i="12"/>
  <c r="BR35" i="12"/>
  <c r="BS34" i="12"/>
  <c r="CD34" i="12" s="1"/>
  <c r="BP35" i="12"/>
  <c r="W34" i="12"/>
  <c r="V35" i="12"/>
  <c r="T35" i="12"/>
  <c r="BG36" i="12"/>
  <c r="BH35" i="12"/>
  <c r="BE36" i="12"/>
  <c r="BC35" i="12"/>
  <c r="BB36" i="12"/>
  <c r="AZ36" i="12"/>
  <c r="AW35" i="12"/>
  <c r="AV36" i="12"/>
  <c r="AT36" i="12"/>
  <c r="G34" i="12"/>
  <c r="R34" i="12" s="1"/>
  <c r="D35" i="12"/>
  <c r="AH33" i="12"/>
  <c r="AB35" i="12"/>
  <c r="AA36" i="12"/>
  <c r="Y36" i="12"/>
  <c r="AQ36" i="12"/>
  <c r="AR35" i="12"/>
  <c r="AO36" i="12"/>
  <c r="BN35" i="12" l="1"/>
  <c r="BR36" i="12"/>
  <c r="BS35" i="12"/>
  <c r="CD35" i="12" s="1"/>
  <c r="BP36" i="12"/>
  <c r="L36" i="12"/>
  <c r="K37" i="12"/>
  <c r="I37" i="12"/>
  <c r="CC36" i="12"/>
  <c r="CB37" i="12"/>
  <c r="BZ37" i="12"/>
  <c r="BG37" i="12"/>
  <c r="BH36" i="12"/>
  <c r="BE37" i="12"/>
  <c r="AR36" i="12"/>
  <c r="AQ37" i="12"/>
  <c r="AO37" i="12"/>
  <c r="BX36" i="12"/>
  <c r="BW37" i="12"/>
  <c r="BU37" i="12"/>
  <c r="Q37" i="12"/>
  <c r="P38" i="12"/>
  <c r="N38" i="12"/>
  <c r="G35" i="12"/>
  <c r="R35" i="12" s="1"/>
  <c r="D36" i="12"/>
  <c r="AW36" i="12"/>
  <c r="AV37" i="12"/>
  <c r="AT37" i="12"/>
  <c r="AB36" i="12"/>
  <c r="AA37" i="12"/>
  <c r="Y37" i="12"/>
  <c r="W35" i="12"/>
  <c r="AH35" i="12" s="1"/>
  <c r="V36" i="12"/>
  <c r="T36" i="12"/>
  <c r="AL37" i="12"/>
  <c r="AM36" i="12"/>
  <c r="AJ37" i="12"/>
  <c r="AH34" i="12"/>
  <c r="AG35" i="12"/>
  <c r="AF36" i="12"/>
  <c r="AD36" i="12"/>
  <c r="AX35" i="12"/>
  <c r="BL38" i="12"/>
  <c r="BM37" i="12"/>
  <c r="BJ38" i="12"/>
  <c r="BB37" i="12"/>
  <c r="BC36" i="12"/>
  <c r="AZ37" i="12"/>
  <c r="BN36" i="12" l="1"/>
  <c r="G36" i="12"/>
  <c r="R36" i="12" s="1"/>
  <c r="D37" i="12"/>
  <c r="L37" i="12"/>
  <c r="K38" i="12"/>
  <c r="I38" i="12"/>
  <c r="BB38" i="12"/>
  <c r="BC37" i="12"/>
  <c r="AZ38" i="12"/>
  <c r="P39" i="12"/>
  <c r="Q38" i="12"/>
  <c r="N39" i="12"/>
  <c r="CC37" i="12"/>
  <c r="CB38" i="12"/>
  <c r="BZ38" i="12"/>
  <c r="AQ38" i="12"/>
  <c r="AR37" i="12"/>
  <c r="AO38" i="12"/>
  <c r="AX36" i="12"/>
  <c r="W36" i="12"/>
  <c r="V37" i="12"/>
  <c r="T37" i="12"/>
  <c r="AB37" i="12"/>
  <c r="AA38" i="12"/>
  <c r="Y38" i="12"/>
  <c r="AM37" i="12"/>
  <c r="AL38" i="12"/>
  <c r="AJ38" i="12"/>
  <c r="AV38" i="12"/>
  <c r="AW37" i="12"/>
  <c r="AT38" i="12"/>
  <c r="BG38" i="12"/>
  <c r="BH37" i="12"/>
  <c r="BE38" i="12"/>
  <c r="AG36" i="12"/>
  <c r="AF37" i="12"/>
  <c r="AD37" i="12"/>
  <c r="BM38" i="12"/>
  <c r="BL39" i="12"/>
  <c r="BJ39" i="12"/>
  <c r="BW38" i="12"/>
  <c r="BX37" i="12"/>
  <c r="BU38" i="12"/>
  <c r="BS36" i="12"/>
  <c r="CD36" i="12" s="1"/>
  <c r="BR37" i="12"/>
  <c r="BP37" i="12"/>
  <c r="BN37" i="12" l="1"/>
  <c r="AH36" i="12"/>
  <c r="BB39" i="12"/>
  <c r="BC38" i="12"/>
  <c r="AZ39" i="12"/>
  <c r="CB39" i="12"/>
  <c r="CC38" i="12"/>
  <c r="BZ39" i="12"/>
  <c r="AV39" i="12"/>
  <c r="AW38" i="12"/>
  <c r="AT39" i="12"/>
  <c r="L38" i="12"/>
  <c r="K39" i="12"/>
  <c r="I39" i="12"/>
  <c r="AQ39" i="12"/>
  <c r="AR38" i="12"/>
  <c r="AO39" i="12"/>
  <c r="BS37" i="12"/>
  <c r="CD37" i="12" s="1"/>
  <c r="BR38" i="12"/>
  <c r="BP38" i="12"/>
  <c r="AB38" i="12"/>
  <c r="AA39" i="12"/>
  <c r="Y39" i="12"/>
  <c r="W37" i="12"/>
  <c r="V38" i="12"/>
  <c r="T38" i="12"/>
  <c r="AL39" i="12"/>
  <c r="AM38" i="12"/>
  <c r="AJ39" i="12"/>
  <c r="BL40" i="12"/>
  <c r="BM39" i="12"/>
  <c r="BJ40" i="12"/>
  <c r="AX37" i="12"/>
  <c r="Q39" i="12"/>
  <c r="P40" i="12"/>
  <c r="N40" i="12"/>
  <c r="G37" i="12"/>
  <c r="R37" i="12" s="1"/>
  <c r="D38" i="12"/>
  <c r="BG39" i="12"/>
  <c r="BH38" i="12"/>
  <c r="BE39" i="12"/>
  <c r="AG37" i="12"/>
  <c r="AF38" i="12"/>
  <c r="AD38" i="12"/>
  <c r="BW39" i="12"/>
  <c r="BX38" i="12"/>
  <c r="BU39" i="12"/>
  <c r="W38" i="12" l="1"/>
  <c r="V39" i="12"/>
  <c r="T39" i="12"/>
  <c r="AW39" i="12"/>
  <c r="AV40" i="12"/>
  <c r="AT40" i="12"/>
  <c r="AQ40" i="12"/>
  <c r="AR39" i="12"/>
  <c r="AO40" i="12"/>
  <c r="BG40" i="12"/>
  <c r="BH39" i="12"/>
  <c r="BE40" i="12"/>
  <c r="G38" i="12"/>
  <c r="R38" i="12" s="1"/>
  <c r="D39" i="12"/>
  <c r="BM40" i="12"/>
  <c r="BL41" i="12"/>
  <c r="BJ41" i="12"/>
  <c r="AB39" i="12"/>
  <c r="AA40" i="12"/>
  <c r="Y40" i="12"/>
  <c r="CC39" i="12"/>
  <c r="CB40" i="12"/>
  <c r="BZ40" i="12"/>
  <c r="BW40" i="12"/>
  <c r="BX39" i="12"/>
  <c r="BU40" i="12"/>
  <c r="L39" i="12"/>
  <c r="K40" i="12"/>
  <c r="I40" i="12"/>
  <c r="AH37" i="12"/>
  <c r="AG38" i="12"/>
  <c r="AF39" i="12"/>
  <c r="AD39" i="12"/>
  <c r="AX38" i="12"/>
  <c r="BN38" i="12"/>
  <c r="P41" i="12"/>
  <c r="Q40" i="12"/>
  <c r="N41" i="12"/>
  <c r="AM39" i="12"/>
  <c r="AX39" i="12" s="1"/>
  <c r="AL40" i="12"/>
  <c r="AJ40" i="12"/>
  <c r="BR39" i="12"/>
  <c r="BS38" i="12"/>
  <c r="CD38" i="12" s="1"/>
  <c r="BP39" i="12"/>
  <c r="BB40" i="12"/>
  <c r="BC39" i="12"/>
  <c r="BN39" i="12" s="1"/>
  <c r="AZ40" i="12"/>
  <c r="AQ41" i="12" l="1"/>
  <c r="AR40" i="12"/>
  <c r="AO41" i="12"/>
  <c r="G39" i="12"/>
  <c r="R39" i="12" s="1"/>
  <c r="D40" i="12"/>
  <c r="AV41" i="12"/>
  <c r="AW40" i="12"/>
  <c r="AT41" i="12"/>
  <c r="CB41" i="12"/>
  <c r="CC40" i="12"/>
  <c r="BZ41" i="12"/>
  <c r="AB40" i="12"/>
  <c r="AA41" i="12"/>
  <c r="Y41" i="12"/>
  <c r="BB41" i="12"/>
  <c r="BC40" i="12"/>
  <c r="AZ41" i="12"/>
  <c r="P42" i="12"/>
  <c r="Q41" i="12"/>
  <c r="N42" i="12"/>
  <c r="BS39" i="12"/>
  <c r="CD39" i="12" s="1"/>
  <c r="BR40" i="12"/>
  <c r="BP40" i="12"/>
  <c r="BH40" i="12"/>
  <c r="BG41" i="12"/>
  <c r="BE41" i="12"/>
  <c r="W39" i="12"/>
  <c r="V40" i="12"/>
  <c r="T40" i="12"/>
  <c r="K41" i="12"/>
  <c r="L40" i="12"/>
  <c r="I41" i="12"/>
  <c r="AL41" i="12"/>
  <c r="AM40" i="12"/>
  <c r="AJ41" i="12"/>
  <c r="AG39" i="12"/>
  <c r="AF40" i="12"/>
  <c r="AD40" i="12"/>
  <c r="BX40" i="12"/>
  <c r="BW41" i="12"/>
  <c r="BU41" i="12"/>
  <c r="BL42" i="12"/>
  <c r="BM41" i="12"/>
  <c r="BJ42" i="12"/>
  <c r="AH38" i="12"/>
  <c r="L41" i="12" l="1"/>
  <c r="K42" i="12"/>
  <c r="I42" i="12"/>
  <c r="AW41" i="12"/>
  <c r="AV42" i="12"/>
  <c r="AT42" i="12"/>
  <c r="AB41" i="12"/>
  <c r="AA42" i="12"/>
  <c r="Y42" i="12"/>
  <c r="W40" i="12"/>
  <c r="V41" i="12"/>
  <c r="T41" i="12"/>
  <c r="G40" i="12"/>
  <c r="R40" i="12" s="1"/>
  <c r="D41" i="12"/>
  <c r="BC41" i="12"/>
  <c r="BB42" i="12"/>
  <c r="AZ42" i="12"/>
  <c r="AG40" i="12"/>
  <c r="AF41" i="12"/>
  <c r="AD41" i="12"/>
  <c r="AX40" i="12"/>
  <c r="P43" i="12"/>
  <c r="Q42" i="12"/>
  <c r="N43" i="12"/>
  <c r="BM42" i="12"/>
  <c r="BL43" i="12"/>
  <c r="BJ43" i="12"/>
  <c r="AM41" i="12"/>
  <c r="AL42" i="12"/>
  <c r="AJ42" i="12"/>
  <c r="BH41" i="12"/>
  <c r="BG42" i="12"/>
  <c r="BE42" i="12"/>
  <c r="CB42" i="12"/>
  <c r="CC41" i="12"/>
  <c r="BZ42" i="12"/>
  <c r="BR41" i="12"/>
  <c r="BS40" i="12"/>
  <c r="CD40" i="12" s="1"/>
  <c r="BP41" i="12"/>
  <c r="AH39" i="12"/>
  <c r="BX41" i="12"/>
  <c r="BW42" i="12"/>
  <c r="BU42" i="12"/>
  <c r="BN40" i="12"/>
  <c r="AQ42" i="12"/>
  <c r="AR41" i="12"/>
  <c r="AO42" i="12"/>
  <c r="BN41" i="12" l="1"/>
  <c r="P44" i="12"/>
  <c r="Q43" i="12"/>
  <c r="N44" i="12"/>
  <c r="AL43" i="12"/>
  <c r="AM42" i="12"/>
  <c r="AJ43" i="12"/>
  <c r="G41" i="12"/>
  <c r="R41" i="12" s="1"/>
  <c r="D42" i="12"/>
  <c r="AW42" i="12"/>
  <c r="AV43" i="12"/>
  <c r="AT43" i="12"/>
  <c r="BS41" i="12"/>
  <c r="CD41" i="12" s="1"/>
  <c r="BR42" i="12"/>
  <c r="BP42" i="12"/>
  <c r="AG41" i="12"/>
  <c r="AF42" i="12"/>
  <c r="AD42" i="12"/>
  <c r="AB42" i="12"/>
  <c r="AA43" i="12"/>
  <c r="Y43" i="12"/>
  <c r="AQ43" i="12"/>
  <c r="AR42" i="12"/>
  <c r="AO43" i="12"/>
  <c r="BX42" i="12"/>
  <c r="BW43" i="12"/>
  <c r="BU43" i="12"/>
  <c r="CC42" i="12"/>
  <c r="CB43" i="12"/>
  <c r="BZ43" i="12"/>
  <c r="BL44" i="12"/>
  <c r="BM43" i="12"/>
  <c r="BJ44" i="12"/>
  <c r="W41" i="12"/>
  <c r="V42" i="12"/>
  <c r="T42" i="12"/>
  <c r="AX41" i="12"/>
  <c r="AH40" i="12"/>
  <c r="K43" i="12"/>
  <c r="L42" i="12"/>
  <c r="I43" i="12"/>
  <c r="BG43" i="12"/>
  <c r="BH42" i="12"/>
  <c r="BE43" i="12"/>
  <c r="BB43" i="12"/>
  <c r="BC42" i="12"/>
  <c r="BN42" i="12" s="1"/>
  <c r="AZ43" i="12"/>
  <c r="BL45" i="12" l="1"/>
  <c r="BM44" i="12"/>
  <c r="BJ45" i="12"/>
  <c r="L43" i="12"/>
  <c r="K44" i="12"/>
  <c r="I44" i="12"/>
  <c r="BS42" i="12"/>
  <c r="CD42" i="12" s="1"/>
  <c r="BR43" i="12"/>
  <c r="BP43" i="12"/>
  <c r="AX42" i="12"/>
  <c r="CC43" i="12"/>
  <c r="CB44" i="12"/>
  <c r="BZ44" i="12"/>
  <c r="AB43" i="12"/>
  <c r="AA44" i="12"/>
  <c r="Y44" i="12"/>
  <c r="AL44" i="12"/>
  <c r="AM43" i="12"/>
  <c r="AJ44" i="12"/>
  <c r="G42" i="12"/>
  <c r="R42" i="12" s="1"/>
  <c r="D43" i="12"/>
  <c r="BB44" i="12"/>
  <c r="BC43" i="12"/>
  <c r="AZ44" i="12"/>
  <c r="W42" i="12"/>
  <c r="V43" i="12"/>
  <c r="T43" i="12"/>
  <c r="AV44" i="12"/>
  <c r="AW43" i="12"/>
  <c r="AT44" i="12"/>
  <c r="AQ44" i="12"/>
  <c r="AR43" i="12"/>
  <c r="AO44" i="12"/>
  <c r="AH41" i="12"/>
  <c r="BW44" i="12"/>
  <c r="BX43" i="12"/>
  <c r="BU44" i="12"/>
  <c r="BG44" i="12"/>
  <c r="BH43" i="12"/>
  <c r="BE44" i="12"/>
  <c r="AG42" i="12"/>
  <c r="AF43" i="12"/>
  <c r="AD43" i="12"/>
  <c r="Q44" i="12"/>
  <c r="P45" i="12"/>
  <c r="N45" i="12"/>
  <c r="BN43" i="12" l="1"/>
  <c r="AQ45" i="12"/>
  <c r="AR44" i="12"/>
  <c r="AO45" i="12"/>
  <c r="AB44" i="12"/>
  <c r="AA45" i="12"/>
  <c r="Y45" i="12"/>
  <c r="BR44" i="12"/>
  <c r="BS43" i="12"/>
  <c r="CD43" i="12" s="1"/>
  <c r="BP44" i="12"/>
  <c r="AW44" i="12"/>
  <c r="AV45" i="12"/>
  <c r="AT45" i="12"/>
  <c r="K45" i="12"/>
  <c r="L44" i="12"/>
  <c r="I45" i="12"/>
  <c r="BG45" i="12"/>
  <c r="BH44" i="12"/>
  <c r="BE45" i="12"/>
  <c r="P46" i="12"/>
  <c r="Q45" i="12"/>
  <c r="N46" i="12"/>
  <c r="CB45" i="12"/>
  <c r="CC44" i="12"/>
  <c r="BZ45" i="12"/>
  <c r="BB45" i="12"/>
  <c r="BC44" i="12"/>
  <c r="AZ45" i="12"/>
  <c r="G43" i="12"/>
  <c r="R43" i="12" s="1"/>
  <c r="D44" i="12"/>
  <c r="BW45" i="12"/>
  <c r="BX44" i="12"/>
  <c r="BU45" i="12"/>
  <c r="AG43" i="12"/>
  <c r="AF44" i="12"/>
  <c r="AD44" i="12"/>
  <c r="W43" i="12"/>
  <c r="V44" i="12"/>
  <c r="T44" i="12"/>
  <c r="AH42" i="12"/>
  <c r="AX43" i="12"/>
  <c r="AL45" i="12"/>
  <c r="AM44" i="12"/>
  <c r="AX44" i="12" s="1"/>
  <c r="AJ45" i="12"/>
  <c r="BL46" i="12"/>
  <c r="BM45" i="12"/>
  <c r="BJ46" i="12"/>
  <c r="AH43" i="12" l="1"/>
  <c r="BN44" i="12"/>
  <c r="CC45" i="12"/>
  <c r="CB46" i="12"/>
  <c r="BZ46" i="12"/>
  <c r="AB45" i="12"/>
  <c r="AA46" i="12"/>
  <c r="Y46" i="12"/>
  <c r="G44" i="12"/>
  <c r="R44" i="12" s="1"/>
  <c r="D45" i="12"/>
  <c r="BX45" i="12"/>
  <c r="BW46" i="12"/>
  <c r="BU46" i="12"/>
  <c r="W44" i="12"/>
  <c r="V45" i="12"/>
  <c r="T45" i="12"/>
  <c r="P47" i="12"/>
  <c r="Q46" i="12"/>
  <c r="N47" i="12"/>
  <c r="AV46" i="12"/>
  <c r="AW45" i="12"/>
  <c r="AT46" i="12"/>
  <c r="BH45" i="12"/>
  <c r="BG46" i="12"/>
  <c r="BE46" i="12"/>
  <c r="K46" i="12"/>
  <c r="L45" i="12"/>
  <c r="I46" i="12"/>
  <c r="AL46" i="12"/>
  <c r="AM45" i="12"/>
  <c r="AJ46" i="12"/>
  <c r="BS44" i="12"/>
  <c r="CD44" i="12" s="1"/>
  <c r="BR45" i="12"/>
  <c r="BP45" i="12"/>
  <c r="BM46" i="12"/>
  <c r="BL47" i="12"/>
  <c r="BJ47" i="12"/>
  <c r="AG44" i="12"/>
  <c r="AF45" i="12"/>
  <c r="AD45" i="12"/>
  <c r="BB46" i="12"/>
  <c r="BC45" i="12"/>
  <c r="AZ46" i="12"/>
  <c r="AQ46" i="12"/>
  <c r="AR45" i="12"/>
  <c r="AO46" i="12"/>
  <c r="AX45" i="12" l="1"/>
  <c r="AH44" i="12"/>
  <c r="P48" i="12"/>
  <c r="Q47" i="12"/>
  <c r="N48" i="12"/>
  <c r="G45" i="12"/>
  <c r="R45" i="12" s="1"/>
  <c r="D46" i="12"/>
  <c r="AG45" i="12"/>
  <c r="AF46" i="12"/>
  <c r="AD46" i="12"/>
  <c r="W45" i="12"/>
  <c r="V46" i="12"/>
  <c r="T46" i="12"/>
  <c r="BR46" i="12"/>
  <c r="BS45" i="12"/>
  <c r="CD45" i="12" s="1"/>
  <c r="BP46" i="12"/>
  <c r="AB46" i="12"/>
  <c r="AA47" i="12"/>
  <c r="Y47" i="12"/>
  <c r="AL47" i="12"/>
  <c r="AM46" i="12"/>
  <c r="AJ47" i="12"/>
  <c r="BG47" i="12"/>
  <c r="BH46" i="12"/>
  <c r="BE47" i="12"/>
  <c r="BM47" i="12"/>
  <c r="BL48" i="12"/>
  <c r="BJ48" i="12"/>
  <c r="AW46" i="12"/>
  <c r="AV47" i="12"/>
  <c r="AT47" i="12"/>
  <c r="BW47" i="12"/>
  <c r="BX46" i="12"/>
  <c r="BU47" i="12"/>
  <c r="BC46" i="12"/>
  <c r="BB47" i="12"/>
  <c r="AZ47" i="12"/>
  <c r="CB47" i="12"/>
  <c r="CC46" i="12"/>
  <c r="BZ47" i="12"/>
  <c r="AR46" i="12"/>
  <c r="AQ47" i="12"/>
  <c r="AO47" i="12"/>
  <c r="BN45" i="12"/>
  <c r="K47" i="12"/>
  <c r="L46" i="12"/>
  <c r="I47" i="12"/>
  <c r="AG46" i="12" l="1"/>
  <c r="AF47" i="12"/>
  <c r="AD47" i="12"/>
  <c r="BR47" i="12"/>
  <c r="BS46" i="12"/>
  <c r="CD46" i="12" s="1"/>
  <c r="BP47" i="12"/>
  <c r="G46" i="12"/>
  <c r="R46" i="12" s="1"/>
  <c r="D47" i="12"/>
  <c r="AX46" i="12"/>
  <c r="BH47" i="12"/>
  <c r="BG48" i="12"/>
  <c r="BE48" i="12"/>
  <c r="K48" i="12"/>
  <c r="L47" i="12"/>
  <c r="I48" i="12"/>
  <c r="AM47" i="12"/>
  <c r="AL48" i="12"/>
  <c r="AJ48" i="12"/>
  <c r="W46" i="12"/>
  <c r="V47" i="12"/>
  <c r="T47" i="12"/>
  <c r="BX47" i="12"/>
  <c r="BW48" i="12"/>
  <c r="BU48" i="12"/>
  <c r="AW47" i="12"/>
  <c r="AV48" i="12"/>
  <c r="AT48" i="12"/>
  <c r="BN46" i="12"/>
  <c r="BL49" i="12"/>
  <c r="BM48" i="12"/>
  <c r="BJ49" i="12"/>
  <c r="AH45" i="12"/>
  <c r="CC47" i="12"/>
  <c r="CB48" i="12"/>
  <c r="BZ48" i="12"/>
  <c r="BB48" i="12"/>
  <c r="BC47" i="12"/>
  <c r="AZ48" i="12"/>
  <c r="AQ48" i="12"/>
  <c r="AR47" i="12"/>
  <c r="AO48" i="12"/>
  <c r="AB47" i="12"/>
  <c r="AA48" i="12"/>
  <c r="Y48" i="12"/>
  <c r="P49" i="12"/>
  <c r="Q48" i="12"/>
  <c r="N49" i="12"/>
  <c r="BN47" i="12" l="1"/>
  <c r="AH46" i="12"/>
  <c r="AR48" i="12"/>
  <c r="AQ49" i="12"/>
  <c r="AO49" i="12"/>
  <c r="BX48" i="12"/>
  <c r="BW49" i="12"/>
  <c r="BU49" i="12"/>
  <c r="G47" i="12"/>
  <c r="R47" i="12" s="1"/>
  <c r="D48" i="12"/>
  <c r="K49" i="12"/>
  <c r="L48" i="12"/>
  <c r="I49" i="12"/>
  <c r="BB49" i="12"/>
  <c r="BC48" i="12"/>
  <c r="AZ49" i="12"/>
  <c r="W47" i="12"/>
  <c r="V48" i="12"/>
  <c r="T48" i="12"/>
  <c r="P50" i="12"/>
  <c r="Q49" i="12"/>
  <c r="N50" i="12"/>
  <c r="AB48" i="12"/>
  <c r="AA49" i="12"/>
  <c r="Y49" i="12"/>
  <c r="BG49" i="12"/>
  <c r="BH48" i="12"/>
  <c r="BE49" i="12"/>
  <c r="BS47" i="12"/>
  <c r="CD47" i="12" s="1"/>
  <c r="BR48" i="12"/>
  <c r="BP48" i="12"/>
  <c r="BM49" i="12"/>
  <c r="BL50" i="12"/>
  <c r="BJ50" i="12"/>
  <c r="CB49" i="12"/>
  <c r="CC48" i="12"/>
  <c r="BZ49" i="12"/>
  <c r="AV49" i="12"/>
  <c r="AW48" i="12"/>
  <c r="AT49" i="12"/>
  <c r="AL49" i="12"/>
  <c r="AM48" i="12"/>
  <c r="AJ49" i="12"/>
  <c r="AG47" i="12"/>
  <c r="AF48" i="12"/>
  <c r="AD48" i="12"/>
  <c r="AX47" i="12"/>
  <c r="AH47" i="12" l="1"/>
  <c r="BM50" i="12"/>
  <c r="BL51" i="12"/>
  <c r="BJ51" i="12"/>
  <c r="G48" i="12"/>
  <c r="R48" i="12" s="1"/>
  <c r="D49" i="12"/>
  <c r="AB49" i="12"/>
  <c r="AA50" i="12"/>
  <c r="Y50" i="12"/>
  <c r="AM49" i="12"/>
  <c r="AL50" i="12"/>
  <c r="AJ50" i="12"/>
  <c r="AW49" i="12"/>
  <c r="AV50" i="12"/>
  <c r="AT50" i="12"/>
  <c r="BC49" i="12"/>
  <c r="BB50" i="12"/>
  <c r="AZ50" i="12"/>
  <c r="BX49" i="12"/>
  <c r="BW50" i="12"/>
  <c r="BU50" i="12"/>
  <c r="BN48" i="12"/>
  <c r="BR49" i="12"/>
  <c r="BS48" i="12"/>
  <c r="CD48" i="12" s="1"/>
  <c r="BP49" i="12"/>
  <c r="AG48" i="12"/>
  <c r="AF49" i="12"/>
  <c r="AD49" i="12"/>
  <c r="Q50" i="12"/>
  <c r="P51" i="12"/>
  <c r="N51" i="12"/>
  <c r="CC49" i="12"/>
  <c r="CB50" i="12"/>
  <c r="BZ50" i="12"/>
  <c r="L49" i="12"/>
  <c r="K50" i="12"/>
  <c r="I50" i="12"/>
  <c r="AR49" i="12"/>
  <c r="AQ50" i="12"/>
  <c r="AO50" i="12"/>
  <c r="AX48" i="12"/>
  <c r="BG50" i="12"/>
  <c r="BH49" i="12"/>
  <c r="BE50" i="12"/>
  <c r="W48" i="12"/>
  <c r="V49" i="12"/>
  <c r="T49" i="12"/>
  <c r="BN49" i="12" l="1"/>
  <c r="AB50" i="12"/>
  <c r="AA51" i="12"/>
  <c r="Y51" i="12"/>
  <c r="AQ51" i="12"/>
  <c r="AR50" i="12"/>
  <c r="AO51" i="12"/>
  <c r="BR50" i="12"/>
  <c r="BS49" i="12"/>
  <c r="CD49" i="12" s="1"/>
  <c r="BP50" i="12"/>
  <c r="W49" i="12"/>
  <c r="V50" i="12"/>
  <c r="T50" i="12"/>
  <c r="AV51" i="12"/>
  <c r="AW50" i="12"/>
  <c r="AT51" i="12"/>
  <c r="G49" i="12"/>
  <c r="R49" i="12" s="1"/>
  <c r="D50" i="12"/>
  <c r="Q51" i="12"/>
  <c r="P52" i="12"/>
  <c r="N52" i="12"/>
  <c r="AH48" i="12"/>
  <c r="K51" i="12"/>
  <c r="L50" i="12"/>
  <c r="I51" i="12"/>
  <c r="BW51" i="12"/>
  <c r="BX50" i="12"/>
  <c r="BU51" i="12"/>
  <c r="AG49" i="12"/>
  <c r="AF50" i="12"/>
  <c r="AD50" i="12"/>
  <c r="AM50" i="12"/>
  <c r="AL51" i="12"/>
  <c r="AJ51" i="12"/>
  <c r="BG51" i="12"/>
  <c r="BH50" i="12"/>
  <c r="BE51" i="12"/>
  <c r="AX49" i="12"/>
  <c r="BL52" i="12"/>
  <c r="BM51" i="12"/>
  <c r="BJ52" i="12"/>
  <c r="CB51" i="12"/>
  <c r="CC50" i="12"/>
  <c r="BZ51" i="12"/>
  <c r="BB51" i="12"/>
  <c r="BC50" i="12"/>
  <c r="BN50" i="12" s="1"/>
  <c r="AZ51" i="12"/>
  <c r="AX50" i="12" l="1"/>
  <c r="AH49" i="12"/>
  <c r="L51" i="12"/>
  <c r="K52" i="12"/>
  <c r="I52" i="12"/>
  <c r="BR51" i="12"/>
  <c r="BS50" i="12"/>
  <c r="CD50" i="12" s="1"/>
  <c r="BP51" i="12"/>
  <c r="AG50" i="12"/>
  <c r="AF51" i="12"/>
  <c r="AD51" i="12"/>
  <c r="AW51" i="12"/>
  <c r="AV52" i="12"/>
  <c r="AT52" i="12"/>
  <c r="BL53" i="12"/>
  <c r="BM52" i="12"/>
  <c r="BJ53" i="12"/>
  <c r="BB52" i="12"/>
  <c r="BC51" i="12"/>
  <c r="AZ52" i="12"/>
  <c r="Q52" i="12"/>
  <c r="P53" i="12"/>
  <c r="N53" i="12"/>
  <c r="AQ52" i="12"/>
  <c r="AR51" i="12"/>
  <c r="AO52" i="12"/>
  <c r="BH51" i="12"/>
  <c r="BG52" i="12"/>
  <c r="BE52" i="12"/>
  <c r="W50" i="12"/>
  <c r="V51" i="12"/>
  <c r="T51" i="12"/>
  <c r="CC51" i="12"/>
  <c r="CB52" i="12"/>
  <c r="BZ52" i="12"/>
  <c r="BW52" i="12"/>
  <c r="BX51" i="12"/>
  <c r="BU52" i="12"/>
  <c r="AB51" i="12"/>
  <c r="AA52" i="12"/>
  <c r="Y52" i="12"/>
  <c r="AM51" i="12"/>
  <c r="AL52" i="12"/>
  <c r="AJ52" i="12"/>
  <c r="G50" i="12"/>
  <c r="R50" i="12" s="1"/>
  <c r="D51" i="12"/>
  <c r="AX51" i="12" l="1"/>
  <c r="AG51" i="12"/>
  <c r="AF52" i="12"/>
  <c r="AD52" i="12"/>
  <c r="CB53" i="12"/>
  <c r="CC52" i="12"/>
  <c r="BZ53" i="12"/>
  <c r="AQ53" i="12"/>
  <c r="AR52" i="12"/>
  <c r="AO53" i="12"/>
  <c r="AB52" i="12"/>
  <c r="AA53" i="12"/>
  <c r="Y53" i="12"/>
  <c r="G51" i="12"/>
  <c r="R51" i="12" s="1"/>
  <c r="D52" i="12"/>
  <c r="Q53" i="12"/>
  <c r="P54" i="12"/>
  <c r="N54" i="12"/>
  <c r="BS51" i="12"/>
  <c r="CD51" i="12" s="1"/>
  <c r="BR52" i="12"/>
  <c r="BP52" i="12"/>
  <c r="AW52" i="12"/>
  <c r="AV53" i="12"/>
  <c r="AT53" i="12"/>
  <c r="BC52" i="12"/>
  <c r="BB53" i="12"/>
  <c r="AZ53" i="12"/>
  <c r="AH50" i="12"/>
  <c r="BX52" i="12"/>
  <c r="BW53" i="12"/>
  <c r="BU53" i="12"/>
  <c r="BH52" i="12"/>
  <c r="BG53" i="12"/>
  <c r="BE53" i="12"/>
  <c r="K53" i="12"/>
  <c r="L52" i="12"/>
  <c r="I53" i="12"/>
  <c r="W51" i="12"/>
  <c r="V52" i="12"/>
  <c r="T52" i="12"/>
  <c r="BM53" i="12"/>
  <c r="BL54" i="12"/>
  <c r="BJ54" i="12"/>
  <c r="AM52" i="12"/>
  <c r="AL53" i="12"/>
  <c r="AJ53" i="12"/>
  <c r="BN51" i="12"/>
  <c r="AH51" i="12" l="1"/>
  <c r="AQ54" i="12"/>
  <c r="AR53" i="12"/>
  <c r="AO54" i="12"/>
  <c r="G52" i="12"/>
  <c r="R52" i="12" s="1"/>
  <c r="D53" i="12"/>
  <c r="W52" i="12"/>
  <c r="V53" i="12"/>
  <c r="T53" i="12"/>
  <c r="BS52" i="12"/>
  <c r="CD52" i="12" s="1"/>
  <c r="BR53" i="12"/>
  <c r="BP53" i="12"/>
  <c r="CB54" i="12"/>
  <c r="CC53" i="12"/>
  <c r="BZ54" i="12"/>
  <c r="AW53" i="12"/>
  <c r="AV54" i="12"/>
  <c r="AT54" i="12"/>
  <c r="AL54" i="12"/>
  <c r="AM53" i="12"/>
  <c r="AJ54" i="12"/>
  <c r="AB53" i="12"/>
  <c r="AA54" i="12"/>
  <c r="Y54" i="12"/>
  <c r="BX53" i="12"/>
  <c r="BW54" i="12"/>
  <c r="BU54" i="12"/>
  <c r="BM54" i="12"/>
  <c r="BL55" i="12"/>
  <c r="BJ55" i="12"/>
  <c r="BB54" i="12"/>
  <c r="BC53" i="12"/>
  <c r="AZ54" i="12"/>
  <c r="AG52" i="12"/>
  <c r="AF53" i="12"/>
  <c r="AD53" i="12"/>
  <c r="AX52" i="12"/>
  <c r="L53" i="12"/>
  <c r="K54" i="12"/>
  <c r="I54" i="12"/>
  <c r="BG54" i="12"/>
  <c r="BH53" i="12"/>
  <c r="BE54" i="12"/>
  <c r="BN52" i="12"/>
  <c r="P55" i="12"/>
  <c r="Q54" i="12"/>
  <c r="N55" i="12"/>
  <c r="BN53" i="12" l="1"/>
  <c r="AH52" i="12"/>
  <c r="W53" i="12"/>
  <c r="V54" i="12"/>
  <c r="T54" i="12"/>
  <c r="BC54" i="12"/>
  <c r="BB55" i="12"/>
  <c r="AZ55" i="12"/>
  <c r="BM55" i="12"/>
  <c r="BL56" i="12"/>
  <c r="BJ56" i="12"/>
  <c r="CC54" i="12"/>
  <c r="CB55" i="12"/>
  <c r="BZ55" i="12"/>
  <c r="G53" i="12"/>
  <c r="R53" i="12" s="1"/>
  <c r="D54" i="12"/>
  <c r="L54" i="12"/>
  <c r="K55" i="12"/>
  <c r="I55" i="12"/>
  <c r="AX53" i="12"/>
  <c r="AB54" i="12"/>
  <c r="AA55" i="12"/>
  <c r="Y55" i="12"/>
  <c r="Q55" i="12"/>
  <c r="P56" i="12"/>
  <c r="N56" i="12"/>
  <c r="AL55" i="12"/>
  <c r="AM54" i="12"/>
  <c r="AJ55" i="12"/>
  <c r="BR54" i="12"/>
  <c r="BS53" i="12"/>
  <c r="CD53" i="12" s="1"/>
  <c r="BP54" i="12"/>
  <c r="BX54" i="12"/>
  <c r="BW55" i="12"/>
  <c r="BU55" i="12"/>
  <c r="AG53" i="12"/>
  <c r="AF54" i="12"/>
  <c r="AD54" i="12"/>
  <c r="BH54" i="12"/>
  <c r="BG55" i="12"/>
  <c r="BE55" i="12"/>
  <c r="AV55" i="12"/>
  <c r="AW54" i="12"/>
  <c r="AT55" i="12"/>
  <c r="AR54" i="12"/>
  <c r="AQ55" i="12"/>
  <c r="AO55" i="12"/>
  <c r="Q56" i="12" l="1"/>
  <c r="P57" i="12"/>
  <c r="N57" i="12"/>
  <c r="BL57" i="12"/>
  <c r="BM56" i="12"/>
  <c r="BJ57" i="12"/>
  <c r="BH55" i="12"/>
  <c r="BG56" i="12"/>
  <c r="BE56" i="12"/>
  <c r="AB55" i="12"/>
  <c r="AA56" i="12"/>
  <c r="Y56" i="12"/>
  <c r="BC55" i="12"/>
  <c r="BB56" i="12"/>
  <c r="AZ56" i="12"/>
  <c r="BS54" i="12"/>
  <c r="CD54" i="12" s="1"/>
  <c r="BR55" i="12"/>
  <c r="BP55" i="12"/>
  <c r="AG54" i="12"/>
  <c r="AF55" i="12"/>
  <c r="AD55" i="12"/>
  <c r="BN54" i="12"/>
  <c r="G54" i="12"/>
  <c r="R54" i="12" s="1"/>
  <c r="D55" i="12"/>
  <c r="AR55" i="12"/>
  <c r="AQ56" i="12"/>
  <c r="AO56" i="12"/>
  <c r="AX54" i="12"/>
  <c r="CC55" i="12"/>
  <c r="CB56" i="12"/>
  <c r="BZ56" i="12"/>
  <c r="AM55" i="12"/>
  <c r="AL56" i="12"/>
  <c r="AJ56" i="12"/>
  <c r="W54" i="12"/>
  <c r="AH54" i="12" s="1"/>
  <c r="V55" i="12"/>
  <c r="T55" i="12"/>
  <c r="AV56" i="12"/>
  <c r="AW55" i="12"/>
  <c r="AT56" i="12"/>
  <c r="BW56" i="12"/>
  <c r="BX55" i="12"/>
  <c r="BU56" i="12"/>
  <c r="L55" i="12"/>
  <c r="K56" i="12"/>
  <c r="I56" i="12"/>
  <c r="AH53" i="12"/>
  <c r="G55" i="12" l="1"/>
  <c r="R55" i="12" s="1"/>
  <c r="D56" i="12"/>
  <c r="BH56" i="12"/>
  <c r="BG57" i="12"/>
  <c r="BE57" i="12"/>
  <c r="CB57" i="12"/>
  <c r="CC56" i="12"/>
  <c r="BZ57" i="12"/>
  <c r="BC56" i="12"/>
  <c r="BB57" i="12"/>
  <c r="AZ57" i="12"/>
  <c r="K57" i="12"/>
  <c r="L56" i="12"/>
  <c r="I57" i="12"/>
  <c r="BN55" i="12"/>
  <c r="AG55" i="12"/>
  <c r="AF56" i="12"/>
  <c r="AD56" i="12"/>
  <c r="BM57" i="12"/>
  <c r="BL58" i="12"/>
  <c r="BJ58" i="12"/>
  <c r="W55" i="12"/>
  <c r="V56" i="12"/>
  <c r="T56" i="12"/>
  <c r="AQ57" i="12"/>
  <c r="AR56" i="12"/>
  <c r="AO57" i="12"/>
  <c r="AB56" i="12"/>
  <c r="AA57" i="12"/>
  <c r="Y57" i="12"/>
  <c r="AV57" i="12"/>
  <c r="AW56" i="12"/>
  <c r="AT57" i="12"/>
  <c r="BW57" i="12"/>
  <c r="BX56" i="12"/>
  <c r="BU57" i="12"/>
  <c r="AM56" i="12"/>
  <c r="AL57" i="12"/>
  <c r="AJ57" i="12"/>
  <c r="Q57" i="12"/>
  <c r="P58" i="12"/>
  <c r="N58" i="12"/>
  <c r="AX55" i="12"/>
  <c r="BR56" i="12"/>
  <c r="BS55" i="12"/>
  <c r="CD55" i="12" s="1"/>
  <c r="BP56" i="12"/>
  <c r="AH55" i="12" l="1"/>
  <c r="AX56" i="12"/>
  <c r="BN56" i="12"/>
  <c r="AW57" i="12"/>
  <c r="AV58" i="12"/>
  <c r="AT58" i="12"/>
  <c r="W56" i="12"/>
  <c r="V57" i="12"/>
  <c r="T57" i="12"/>
  <c r="CC57" i="12"/>
  <c r="CB58" i="12"/>
  <c r="BZ58" i="12"/>
  <c r="AB57" i="12"/>
  <c r="AA58" i="12"/>
  <c r="Y58" i="12"/>
  <c r="BS56" i="12"/>
  <c r="CD56" i="12" s="1"/>
  <c r="BR57" i="12"/>
  <c r="BP57" i="12"/>
  <c r="K58" i="12"/>
  <c r="L57" i="12"/>
  <c r="I58" i="12"/>
  <c r="BH57" i="12"/>
  <c r="BG58" i="12"/>
  <c r="BE58" i="12"/>
  <c r="BL59" i="12"/>
  <c r="BM58" i="12"/>
  <c r="BJ59" i="12"/>
  <c r="BW58" i="12"/>
  <c r="BX57" i="12"/>
  <c r="BU58" i="12"/>
  <c r="BC57" i="12"/>
  <c r="BN57" i="12" s="1"/>
  <c r="BB58" i="12"/>
  <c r="AZ58" i="12"/>
  <c r="AG56" i="12"/>
  <c r="AF57" i="12"/>
  <c r="AD57" i="12"/>
  <c r="AL58" i="12"/>
  <c r="AM57" i="12"/>
  <c r="AJ58" i="12"/>
  <c r="P59" i="12"/>
  <c r="Q58" i="12"/>
  <c r="N59" i="12"/>
  <c r="AR57" i="12"/>
  <c r="AQ58" i="12"/>
  <c r="AO58" i="12"/>
  <c r="G56" i="12"/>
  <c r="R56" i="12" s="1"/>
  <c r="D57" i="12"/>
  <c r="AR58" i="12" l="1"/>
  <c r="AQ59" i="12"/>
  <c r="AO59" i="12"/>
  <c r="CB59" i="12"/>
  <c r="CC58" i="12"/>
  <c r="BZ59" i="12"/>
  <c r="BL60" i="12"/>
  <c r="BM59" i="12"/>
  <c r="BJ60" i="12"/>
  <c r="AG57" i="12"/>
  <c r="AF58" i="12"/>
  <c r="AD58" i="12"/>
  <c r="W57" i="12"/>
  <c r="AH57" i="12" s="1"/>
  <c r="V58" i="12"/>
  <c r="T58" i="12"/>
  <c r="BS57" i="12"/>
  <c r="CD57" i="12" s="1"/>
  <c r="BR58" i="12"/>
  <c r="BP58" i="12"/>
  <c r="BG59" i="12"/>
  <c r="BH58" i="12"/>
  <c r="BE59" i="12"/>
  <c r="AH56" i="12"/>
  <c r="BB59" i="12"/>
  <c r="BC58" i="12"/>
  <c r="BN58" i="12" s="1"/>
  <c r="AZ59" i="12"/>
  <c r="AX57" i="12"/>
  <c r="AB58" i="12"/>
  <c r="AA59" i="12"/>
  <c r="Y59" i="12"/>
  <c r="BX58" i="12"/>
  <c r="BW59" i="12"/>
  <c r="BU59" i="12"/>
  <c r="K59" i="12"/>
  <c r="L58" i="12"/>
  <c r="I59" i="12"/>
  <c r="Q59" i="12"/>
  <c r="P60" i="12"/>
  <c r="N60" i="12"/>
  <c r="G57" i="12"/>
  <c r="R57" i="12" s="1"/>
  <c r="D58" i="12"/>
  <c r="AL59" i="12"/>
  <c r="AM58" i="12"/>
  <c r="AJ59" i="12"/>
  <c r="AW58" i="12"/>
  <c r="AV59" i="12"/>
  <c r="AT59" i="12"/>
  <c r="BL61" i="12" l="1"/>
  <c r="BM60" i="12"/>
  <c r="BJ61" i="12"/>
  <c r="BB60" i="12"/>
  <c r="BC59" i="12"/>
  <c r="BN59" i="12" s="1"/>
  <c r="AZ60" i="12"/>
  <c r="AW59" i="12"/>
  <c r="AV60" i="12"/>
  <c r="AT60" i="12"/>
  <c r="W58" i="12"/>
  <c r="V59" i="12"/>
  <c r="T59" i="12"/>
  <c r="AB59" i="12"/>
  <c r="AA60" i="12"/>
  <c r="Y60" i="12"/>
  <c r="CC59" i="12"/>
  <c r="CB60" i="12"/>
  <c r="BZ60" i="12"/>
  <c r="AX58" i="12"/>
  <c r="BH59" i="12"/>
  <c r="BG60" i="12"/>
  <c r="BE60" i="12"/>
  <c r="AG58" i="12"/>
  <c r="AF59" i="12"/>
  <c r="AD59" i="12"/>
  <c r="G58" i="12"/>
  <c r="R58" i="12" s="1"/>
  <c r="D59" i="12"/>
  <c r="AM59" i="12"/>
  <c r="AL60" i="12"/>
  <c r="AJ60" i="12"/>
  <c r="AQ60" i="12"/>
  <c r="AR59" i="12"/>
  <c r="AO60" i="12"/>
  <c r="BW60" i="12"/>
  <c r="BX59" i="12"/>
  <c r="BU60" i="12"/>
  <c r="Q60" i="12"/>
  <c r="P61" i="12"/>
  <c r="N61" i="12"/>
  <c r="L59" i="12"/>
  <c r="K60" i="12"/>
  <c r="I60" i="12"/>
  <c r="BR59" i="12"/>
  <c r="BS58" i="12"/>
  <c r="CD58" i="12" s="1"/>
  <c r="BP59" i="12"/>
  <c r="AR60" i="12" l="1"/>
  <c r="AQ61" i="12"/>
  <c r="AO61" i="12"/>
  <c r="AG59" i="12"/>
  <c r="AF60" i="12"/>
  <c r="AD60" i="12"/>
  <c r="BS59" i="12"/>
  <c r="CD59" i="12" s="1"/>
  <c r="BR60" i="12"/>
  <c r="BP60" i="12"/>
  <c r="BB61" i="12"/>
  <c r="BC60" i="12"/>
  <c r="AZ61" i="12"/>
  <c r="AV61" i="12"/>
  <c r="AW60" i="12"/>
  <c r="AT61" i="12"/>
  <c r="AB60" i="12"/>
  <c r="AA61" i="12"/>
  <c r="Y61" i="12"/>
  <c r="BX60" i="12"/>
  <c r="BW61" i="12"/>
  <c r="BU61" i="12"/>
  <c r="G59" i="12"/>
  <c r="R59" i="12" s="1"/>
  <c r="D60" i="12"/>
  <c r="W59" i="12"/>
  <c r="V60" i="12"/>
  <c r="T60" i="12"/>
  <c r="Q61" i="12"/>
  <c r="P62" i="12"/>
  <c r="N62" i="12"/>
  <c r="AX59" i="12"/>
  <c r="K61" i="12"/>
  <c r="L60" i="12"/>
  <c r="I61" i="12"/>
  <c r="AH58" i="12"/>
  <c r="AL61" i="12"/>
  <c r="AM60" i="12"/>
  <c r="AJ61" i="12"/>
  <c r="BG61" i="12"/>
  <c r="BH60" i="12"/>
  <c r="BE61" i="12"/>
  <c r="CB61" i="12"/>
  <c r="CC60" i="12"/>
  <c r="BZ61" i="12"/>
  <c r="BL62" i="12"/>
  <c r="BM61" i="12"/>
  <c r="BJ62" i="12"/>
  <c r="AX60" i="12" l="1"/>
  <c r="P63" i="12"/>
  <c r="Q62" i="12"/>
  <c r="N63" i="12"/>
  <c r="AW61" i="12"/>
  <c r="AV62" i="12"/>
  <c r="AT62" i="12"/>
  <c r="AG60" i="12"/>
  <c r="AF61" i="12"/>
  <c r="AD61" i="12"/>
  <c r="BR61" i="12"/>
  <c r="BS60" i="12"/>
  <c r="CD60" i="12" s="1"/>
  <c r="BP61" i="12"/>
  <c r="BW62" i="12"/>
  <c r="BX61" i="12"/>
  <c r="BU62" i="12"/>
  <c r="BG62" i="12"/>
  <c r="BH61" i="12"/>
  <c r="BE62" i="12"/>
  <c r="BL63" i="12"/>
  <c r="BM62" i="12"/>
  <c r="BJ63" i="12"/>
  <c r="BN60" i="12"/>
  <c r="L61" i="12"/>
  <c r="K62" i="12"/>
  <c r="I62" i="12"/>
  <c r="G60" i="12"/>
  <c r="R60" i="12" s="1"/>
  <c r="D61" i="12"/>
  <c r="W60" i="12"/>
  <c r="V61" i="12"/>
  <c r="T61" i="12"/>
  <c r="BB62" i="12"/>
  <c r="BC61" i="12"/>
  <c r="BN61" i="12" s="1"/>
  <c r="AZ62" i="12"/>
  <c r="AQ62" i="12"/>
  <c r="AR61" i="12"/>
  <c r="AO62" i="12"/>
  <c r="AM61" i="12"/>
  <c r="AX61" i="12" s="1"/>
  <c r="AL62" i="12"/>
  <c r="AJ62" i="12"/>
  <c r="CC61" i="12"/>
  <c r="CB62" i="12"/>
  <c r="BZ62" i="12"/>
  <c r="AH59" i="12"/>
  <c r="AB61" i="12"/>
  <c r="AA62" i="12"/>
  <c r="Y62" i="12"/>
  <c r="BC62" i="12" l="1"/>
  <c r="BB63" i="12"/>
  <c r="AZ63" i="12"/>
  <c r="AM62" i="12"/>
  <c r="AL63" i="12"/>
  <c r="AJ63" i="12"/>
  <c r="AH60" i="12"/>
  <c r="BW63" i="12"/>
  <c r="BX62" i="12"/>
  <c r="BU63" i="12"/>
  <c r="AW62" i="12"/>
  <c r="AV63" i="12"/>
  <c r="AT63" i="12"/>
  <c r="W61" i="12"/>
  <c r="AH61" i="12" s="1"/>
  <c r="V62" i="12"/>
  <c r="T62" i="12"/>
  <c r="K63" i="12"/>
  <c r="L62" i="12"/>
  <c r="I63" i="12"/>
  <c r="AQ63" i="12"/>
  <c r="AR62" i="12"/>
  <c r="AO63" i="12"/>
  <c r="G61" i="12"/>
  <c r="R61" i="12" s="1"/>
  <c r="D62" i="12"/>
  <c r="BM63" i="12"/>
  <c r="BL64" i="12"/>
  <c r="BJ64" i="12"/>
  <c r="BG63" i="12"/>
  <c r="BH62" i="12"/>
  <c r="BE63" i="12"/>
  <c r="BS61" i="12"/>
  <c r="CD61" i="12" s="1"/>
  <c r="BR62" i="12"/>
  <c r="BP62" i="12"/>
  <c r="AG61" i="12"/>
  <c r="AF62" i="12"/>
  <c r="AD62" i="12"/>
  <c r="AB62" i="12"/>
  <c r="AA63" i="12"/>
  <c r="Y63" i="12"/>
  <c r="CB63" i="12"/>
  <c r="CC62" i="12"/>
  <c r="BZ63" i="12"/>
  <c r="P64" i="12"/>
  <c r="Q63" i="12"/>
  <c r="N64" i="12"/>
  <c r="W62" i="12" l="1"/>
  <c r="V63" i="12"/>
  <c r="T63" i="12"/>
  <c r="AL64" i="12"/>
  <c r="AM63" i="12"/>
  <c r="AJ64" i="12"/>
  <c r="AR63" i="12"/>
  <c r="AQ64" i="12"/>
  <c r="AO64" i="12"/>
  <c r="AV64" i="12"/>
  <c r="AW63" i="12"/>
  <c r="AT64" i="12"/>
  <c r="AX62" i="12"/>
  <c r="BW64" i="12"/>
  <c r="BX63" i="12"/>
  <c r="BU64" i="12"/>
  <c r="P65" i="12"/>
  <c r="Q64" i="12"/>
  <c r="N65" i="12"/>
  <c r="BL65" i="12"/>
  <c r="BM64" i="12"/>
  <c r="BJ65" i="12"/>
  <c r="G62" i="12"/>
  <c r="R62" i="12" s="1"/>
  <c r="D63" i="12"/>
  <c r="AB63" i="12"/>
  <c r="AA64" i="12"/>
  <c r="Y64" i="12"/>
  <c r="BG64" i="12"/>
  <c r="BH63" i="12"/>
  <c r="BE64" i="12"/>
  <c r="BC63" i="12"/>
  <c r="BN63" i="12" s="1"/>
  <c r="BB64" i="12"/>
  <c r="AZ64" i="12"/>
  <c r="AG62" i="12"/>
  <c r="AF63" i="12"/>
  <c r="AD63" i="12"/>
  <c r="CB64" i="12"/>
  <c r="CC63" i="12"/>
  <c r="BZ64" i="12"/>
  <c r="BR63" i="12"/>
  <c r="BS62" i="12"/>
  <c r="CD62" i="12" s="1"/>
  <c r="BP63" i="12"/>
  <c r="K64" i="12"/>
  <c r="L63" i="12"/>
  <c r="I64" i="12"/>
  <c r="BN62" i="12"/>
  <c r="G63" i="12" l="1"/>
  <c r="R63" i="12" s="1"/>
  <c r="D64" i="12"/>
  <c r="AQ65" i="12"/>
  <c r="AR64" i="12"/>
  <c r="AO65" i="12"/>
  <c r="CB65" i="12"/>
  <c r="CC64" i="12"/>
  <c r="BZ65" i="12"/>
  <c r="BG65" i="12"/>
  <c r="BH64" i="12"/>
  <c r="BE65" i="12"/>
  <c r="K65" i="12"/>
  <c r="L64" i="12"/>
  <c r="I65" i="12"/>
  <c r="BM65" i="12"/>
  <c r="BL66" i="12"/>
  <c r="BJ66" i="12"/>
  <c r="AM64" i="12"/>
  <c r="AL65" i="12"/>
  <c r="AJ65" i="12"/>
  <c r="AG63" i="12"/>
  <c r="AF64" i="12"/>
  <c r="AD64" i="12"/>
  <c r="AB64" i="12"/>
  <c r="AA65" i="12"/>
  <c r="Y65" i="12"/>
  <c r="AW64" i="12"/>
  <c r="AV65" i="12"/>
  <c r="AT65" i="12"/>
  <c r="W63" i="12"/>
  <c r="AH63" i="12" s="1"/>
  <c r="V64" i="12"/>
  <c r="T64" i="12"/>
  <c r="BX64" i="12"/>
  <c r="BW65" i="12"/>
  <c r="BU65" i="12"/>
  <c r="AX63" i="12"/>
  <c r="BR64" i="12"/>
  <c r="BS63" i="12"/>
  <c r="CD63" i="12" s="1"/>
  <c r="BP64" i="12"/>
  <c r="BB65" i="12"/>
  <c r="BC64" i="12"/>
  <c r="AZ65" i="12"/>
  <c r="Q65" i="12"/>
  <c r="P66" i="12"/>
  <c r="N66" i="12"/>
  <c r="AH62" i="12"/>
  <c r="BN64" i="12" l="1"/>
  <c r="W64" i="12"/>
  <c r="V65" i="12"/>
  <c r="T65" i="12"/>
  <c r="AG64" i="12"/>
  <c r="AF65" i="12"/>
  <c r="AD65" i="12"/>
  <c r="CC65" i="12"/>
  <c r="CB66" i="12"/>
  <c r="BZ66" i="12"/>
  <c r="BS64" i="12"/>
  <c r="CD64" i="12" s="1"/>
  <c r="BR65" i="12"/>
  <c r="BP65" i="12"/>
  <c r="AW65" i="12"/>
  <c r="AV66" i="12"/>
  <c r="AT66" i="12"/>
  <c r="K66" i="12"/>
  <c r="L65" i="12"/>
  <c r="I66" i="12"/>
  <c r="Q66" i="12"/>
  <c r="P67" i="12"/>
  <c r="N67" i="12"/>
  <c r="AL66" i="12"/>
  <c r="AM65" i="12"/>
  <c r="AJ66" i="12"/>
  <c r="AQ66" i="12"/>
  <c r="AR65" i="12"/>
  <c r="AO66" i="12"/>
  <c r="BX65" i="12"/>
  <c r="BW66" i="12"/>
  <c r="BU66" i="12"/>
  <c r="AX64" i="12"/>
  <c r="AB65" i="12"/>
  <c r="AA66" i="12"/>
  <c r="Y66" i="12"/>
  <c r="BH65" i="12"/>
  <c r="BG66" i="12"/>
  <c r="BE66" i="12"/>
  <c r="G64" i="12"/>
  <c r="R64" i="12" s="1"/>
  <c r="D65" i="12"/>
  <c r="BB66" i="12"/>
  <c r="BC65" i="12"/>
  <c r="AZ66" i="12"/>
  <c r="BM66" i="12"/>
  <c r="BL67" i="12"/>
  <c r="BJ67" i="12"/>
  <c r="BN65" i="12" l="1"/>
  <c r="L66" i="12"/>
  <c r="K67" i="12"/>
  <c r="I67" i="12"/>
  <c r="CB67" i="12"/>
  <c r="CC66" i="12"/>
  <c r="BZ67" i="12"/>
  <c r="AX65" i="12"/>
  <c r="G65" i="12"/>
  <c r="R65" i="12" s="1"/>
  <c r="D66" i="12"/>
  <c r="AM66" i="12"/>
  <c r="AL67" i="12"/>
  <c r="AJ67" i="12"/>
  <c r="BW67" i="12"/>
  <c r="BX66" i="12"/>
  <c r="BU67" i="12"/>
  <c r="AG65" i="12"/>
  <c r="AF66" i="12"/>
  <c r="AD66" i="12"/>
  <c r="BH66" i="12"/>
  <c r="BG67" i="12"/>
  <c r="BE67" i="12"/>
  <c r="P68" i="12"/>
  <c r="Q67" i="12"/>
  <c r="N68" i="12"/>
  <c r="AV67" i="12"/>
  <c r="AW66" i="12"/>
  <c r="AT67" i="12"/>
  <c r="BM67" i="12"/>
  <c r="BL68" i="12"/>
  <c r="BJ68" i="12"/>
  <c r="BR66" i="12"/>
  <c r="BS65" i="12"/>
  <c r="CD65" i="12" s="1"/>
  <c r="BP66" i="12"/>
  <c r="W65" i="12"/>
  <c r="AH65" i="12" s="1"/>
  <c r="V66" i="12"/>
  <c r="T66" i="12"/>
  <c r="BB67" i="12"/>
  <c r="BC66" i="12"/>
  <c r="BN66" i="12" s="1"/>
  <c r="AZ67" i="12"/>
  <c r="AB66" i="12"/>
  <c r="AA67" i="12"/>
  <c r="Y67" i="12"/>
  <c r="AR66" i="12"/>
  <c r="AQ67" i="12"/>
  <c r="AO67" i="12"/>
  <c r="AH64" i="12"/>
  <c r="BR67" i="12" l="1"/>
  <c r="BS66" i="12"/>
  <c r="CD66" i="12" s="1"/>
  <c r="BP67" i="12"/>
  <c r="Q68" i="12"/>
  <c r="P69" i="12"/>
  <c r="N69" i="12"/>
  <c r="BW68" i="12"/>
  <c r="BX67" i="12"/>
  <c r="BU68" i="12"/>
  <c r="BG68" i="12"/>
  <c r="BH67" i="12"/>
  <c r="BE68" i="12"/>
  <c r="BC67" i="12"/>
  <c r="BB68" i="12"/>
  <c r="AZ68" i="12"/>
  <c r="AQ68" i="12"/>
  <c r="AR67" i="12"/>
  <c r="AO68" i="12"/>
  <c r="W66" i="12"/>
  <c r="V67" i="12"/>
  <c r="T67" i="12"/>
  <c r="AM67" i="12"/>
  <c r="AL68" i="12"/>
  <c r="AJ68" i="12"/>
  <c r="CC67" i="12"/>
  <c r="CB68" i="12"/>
  <c r="BZ68" i="12"/>
  <c r="BL69" i="12"/>
  <c r="BM68" i="12"/>
  <c r="BJ69" i="12"/>
  <c r="AX66" i="12"/>
  <c r="AB67" i="12"/>
  <c r="AA68" i="12"/>
  <c r="Y68" i="12"/>
  <c r="AW67" i="12"/>
  <c r="AV68" i="12"/>
  <c r="AT68" i="12"/>
  <c r="AG66" i="12"/>
  <c r="AF67" i="12"/>
  <c r="AD67" i="12"/>
  <c r="K68" i="12"/>
  <c r="L67" i="12"/>
  <c r="I68" i="12"/>
  <c r="G66" i="12"/>
  <c r="R66" i="12" s="1"/>
  <c r="D67" i="12"/>
  <c r="BN67" i="12" l="1"/>
  <c r="AX67" i="12"/>
  <c r="AQ69" i="12"/>
  <c r="AR68" i="12"/>
  <c r="AO69" i="12"/>
  <c r="AL69" i="12"/>
  <c r="AM68" i="12"/>
  <c r="AJ69" i="12"/>
  <c r="BW69" i="12"/>
  <c r="BX68" i="12"/>
  <c r="BU69" i="12"/>
  <c r="BB69" i="12"/>
  <c r="BC68" i="12"/>
  <c r="AZ69" i="12"/>
  <c r="AG67" i="12"/>
  <c r="AF68" i="12"/>
  <c r="AD68" i="12"/>
  <c r="P70" i="12"/>
  <c r="Q69" i="12"/>
  <c r="N70" i="12"/>
  <c r="G67" i="12"/>
  <c r="R67" i="12" s="1"/>
  <c r="D68" i="12"/>
  <c r="AW68" i="12"/>
  <c r="AV69" i="12"/>
  <c r="AT69" i="12"/>
  <c r="BM69" i="12"/>
  <c r="BL70" i="12"/>
  <c r="BJ70" i="12"/>
  <c r="W67" i="12"/>
  <c r="V68" i="12"/>
  <c r="T68" i="12"/>
  <c r="AH66" i="12"/>
  <c r="BG69" i="12"/>
  <c r="BH68" i="12"/>
  <c r="BE69" i="12"/>
  <c r="CB69" i="12"/>
  <c r="CC68" i="12"/>
  <c r="BZ69" i="12"/>
  <c r="L68" i="12"/>
  <c r="K69" i="12"/>
  <c r="I69" i="12"/>
  <c r="AB68" i="12"/>
  <c r="AA69" i="12"/>
  <c r="Y69" i="12"/>
  <c r="BR68" i="12"/>
  <c r="BS67" i="12"/>
  <c r="CD67" i="12" s="1"/>
  <c r="BP68" i="12"/>
  <c r="BN68" i="12" l="1"/>
  <c r="BH69" i="12"/>
  <c r="BG70" i="12"/>
  <c r="BE70" i="12"/>
  <c r="Q70" i="12"/>
  <c r="P71" i="12"/>
  <c r="N71" i="12"/>
  <c r="AW69" i="12"/>
  <c r="AV70" i="12"/>
  <c r="AT70" i="12"/>
  <c r="BX69" i="12"/>
  <c r="BW70" i="12"/>
  <c r="BU70" i="12"/>
  <c r="AG68" i="12"/>
  <c r="AF69" i="12"/>
  <c r="AD69" i="12"/>
  <c r="AX68" i="12"/>
  <c r="AH67" i="12"/>
  <c r="G68" i="12"/>
  <c r="R68" i="12" s="1"/>
  <c r="D69" i="12"/>
  <c r="AL70" i="12"/>
  <c r="AM69" i="12"/>
  <c r="AJ70" i="12"/>
  <c r="BR69" i="12"/>
  <c r="BS68" i="12"/>
  <c r="CD68" i="12" s="1"/>
  <c r="BP69" i="12"/>
  <c r="AB69" i="12"/>
  <c r="AA70" i="12"/>
  <c r="Y70" i="12"/>
  <c r="BL71" i="12"/>
  <c r="BM70" i="12"/>
  <c r="BJ71" i="12"/>
  <c r="BC69" i="12"/>
  <c r="BN69" i="12" s="1"/>
  <c r="BB70" i="12"/>
  <c r="AZ70" i="12"/>
  <c r="K70" i="12"/>
  <c r="L69" i="12"/>
  <c r="I70" i="12"/>
  <c r="W68" i="12"/>
  <c r="AH68" i="12" s="1"/>
  <c r="V69" i="12"/>
  <c r="T69" i="12"/>
  <c r="CC69" i="12"/>
  <c r="CB70" i="12"/>
  <c r="BZ70" i="12"/>
  <c r="AQ70" i="12"/>
  <c r="AR69" i="12"/>
  <c r="AO70" i="12"/>
  <c r="AX69" i="12" l="1"/>
  <c r="BS69" i="12"/>
  <c r="CD69" i="12" s="1"/>
  <c r="BR70" i="12"/>
  <c r="BP70" i="12"/>
  <c r="AV71" i="12"/>
  <c r="AW70" i="12"/>
  <c r="AT71" i="12"/>
  <c r="AG69" i="12"/>
  <c r="AF70" i="12"/>
  <c r="AD70" i="12"/>
  <c r="BL72" i="12"/>
  <c r="BM71" i="12"/>
  <c r="BJ72" i="12"/>
  <c r="AL71" i="12"/>
  <c r="AM70" i="12"/>
  <c r="AJ71" i="12"/>
  <c r="Q71" i="12"/>
  <c r="P72" i="12"/>
  <c r="N72" i="12"/>
  <c r="W69" i="12"/>
  <c r="V70" i="12"/>
  <c r="T70" i="12"/>
  <c r="K71" i="12"/>
  <c r="L70" i="12"/>
  <c r="I71" i="12"/>
  <c r="AB70" i="12"/>
  <c r="AA71" i="12"/>
  <c r="Y71" i="12"/>
  <c r="CB71" i="12"/>
  <c r="CC70" i="12"/>
  <c r="BZ71" i="12"/>
  <c r="G69" i="12"/>
  <c r="R69" i="12" s="1"/>
  <c r="D70" i="12"/>
  <c r="BW71" i="12"/>
  <c r="BX70" i="12"/>
  <c r="BU71" i="12"/>
  <c r="BC70" i="12"/>
  <c r="BN70" i="12" s="1"/>
  <c r="BB71" i="12"/>
  <c r="AZ71" i="12"/>
  <c r="BG71" i="12"/>
  <c r="BH70" i="12"/>
  <c r="BE71" i="12"/>
  <c r="AR70" i="12"/>
  <c r="AQ71" i="12"/>
  <c r="AO71" i="12"/>
  <c r="AX70" i="12" l="1"/>
  <c r="AG70" i="12"/>
  <c r="AF71" i="12"/>
  <c r="AD71" i="12"/>
  <c r="K72" i="12"/>
  <c r="L71" i="12"/>
  <c r="I72" i="12"/>
  <c r="AL72" i="12"/>
  <c r="AM71" i="12"/>
  <c r="AJ72" i="12"/>
  <c r="CC71" i="12"/>
  <c r="CB72" i="12"/>
  <c r="BZ72" i="12"/>
  <c r="W70" i="12"/>
  <c r="AH70" i="12" s="1"/>
  <c r="V71" i="12"/>
  <c r="T71" i="12"/>
  <c r="AW71" i="12"/>
  <c r="AV72" i="12"/>
  <c r="AT72" i="12"/>
  <c r="AH69" i="12"/>
  <c r="G70" i="12"/>
  <c r="R70" i="12" s="1"/>
  <c r="D71" i="12"/>
  <c r="BC71" i="12"/>
  <c r="BB72" i="12"/>
  <c r="AZ72" i="12"/>
  <c r="BW72" i="12"/>
  <c r="BX71" i="12"/>
  <c r="BU72" i="12"/>
  <c r="AB71" i="12"/>
  <c r="AA72" i="12"/>
  <c r="Y72" i="12"/>
  <c r="BL73" i="12"/>
  <c r="BM72" i="12"/>
  <c r="BJ73" i="12"/>
  <c r="BR71" i="12"/>
  <c r="BS70" i="12"/>
  <c r="CD70" i="12" s="1"/>
  <c r="BP71" i="12"/>
  <c r="BH71" i="12"/>
  <c r="BG72" i="12"/>
  <c r="BE72" i="12"/>
  <c r="AQ72" i="12"/>
  <c r="AR71" i="12"/>
  <c r="AO72" i="12"/>
  <c r="P73" i="12"/>
  <c r="Q72" i="12"/>
  <c r="N73" i="12"/>
  <c r="BN71" i="12" l="1"/>
  <c r="AX71" i="12"/>
  <c r="BG73" i="12"/>
  <c r="BH72" i="12"/>
  <c r="BE73" i="12"/>
  <c r="AL73" i="12"/>
  <c r="AM72" i="12"/>
  <c r="AJ73" i="12"/>
  <c r="BL74" i="12"/>
  <c r="BM73" i="12"/>
  <c r="BJ74" i="12"/>
  <c r="W71" i="12"/>
  <c r="V72" i="12"/>
  <c r="T72" i="12"/>
  <c r="L72" i="12"/>
  <c r="K73" i="12"/>
  <c r="I73" i="12"/>
  <c r="BB73" i="12"/>
  <c r="BC72" i="12"/>
  <c r="AZ73" i="12"/>
  <c r="CB73" i="12"/>
  <c r="CC72" i="12"/>
  <c r="BZ73" i="12"/>
  <c r="P74" i="12"/>
  <c r="Q73" i="12"/>
  <c r="N74" i="12"/>
  <c r="BW73" i="12"/>
  <c r="BX72" i="12"/>
  <c r="BU73" i="12"/>
  <c r="AG71" i="12"/>
  <c r="AF72" i="12"/>
  <c r="AD72" i="12"/>
  <c r="AB72" i="12"/>
  <c r="AA73" i="12"/>
  <c r="Y73" i="12"/>
  <c r="G71" i="12"/>
  <c r="R71" i="12" s="1"/>
  <c r="D72" i="12"/>
  <c r="BS71" i="12"/>
  <c r="CD71" i="12" s="1"/>
  <c r="BR72" i="12"/>
  <c r="BP72" i="12"/>
  <c r="AR72" i="12"/>
  <c r="AQ73" i="12"/>
  <c r="AO73" i="12"/>
  <c r="AW72" i="12"/>
  <c r="AV73" i="12"/>
  <c r="AT73" i="12"/>
  <c r="AX72" i="12" l="1"/>
  <c r="BN72" i="12"/>
  <c r="BL75" i="12"/>
  <c r="BM74" i="12"/>
  <c r="BJ75" i="12"/>
  <c r="K74" i="12"/>
  <c r="L73" i="12"/>
  <c r="I74" i="12"/>
  <c r="P75" i="12"/>
  <c r="Q74" i="12"/>
  <c r="N75" i="12"/>
  <c r="AV74" i="12"/>
  <c r="AW73" i="12"/>
  <c r="AT74" i="12"/>
  <c r="AL74" i="12"/>
  <c r="AM73" i="12"/>
  <c r="AJ74" i="12"/>
  <c r="AG72" i="12"/>
  <c r="AF73" i="12"/>
  <c r="AD73" i="12"/>
  <c r="G72" i="12"/>
  <c r="R72" i="12" s="1"/>
  <c r="D73" i="12"/>
  <c r="CC73" i="12"/>
  <c r="CB74" i="12"/>
  <c r="BZ74" i="12"/>
  <c r="W72" i="12"/>
  <c r="V73" i="12"/>
  <c r="T73" i="12"/>
  <c r="AH71" i="12"/>
  <c r="BR73" i="12"/>
  <c r="BS72" i="12"/>
  <c r="CD72" i="12" s="1"/>
  <c r="BP73" i="12"/>
  <c r="AQ74" i="12"/>
  <c r="AR73" i="12"/>
  <c r="AO74" i="12"/>
  <c r="BW74" i="12"/>
  <c r="BX73" i="12"/>
  <c r="BU74" i="12"/>
  <c r="BG74" i="12"/>
  <c r="BH73" i="12"/>
  <c r="BE74" i="12"/>
  <c r="AB73" i="12"/>
  <c r="AA74" i="12"/>
  <c r="Y74" i="12"/>
  <c r="BB74" i="12"/>
  <c r="BC73" i="12"/>
  <c r="AZ74" i="12"/>
  <c r="AX73" i="12" l="1"/>
  <c r="AQ75" i="12"/>
  <c r="AR74" i="12"/>
  <c r="AO75" i="12"/>
  <c r="Q75" i="12"/>
  <c r="P76" i="12"/>
  <c r="N76" i="12"/>
  <c r="CB75" i="12"/>
  <c r="CC74" i="12"/>
  <c r="BZ75" i="12"/>
  <c r="BR74" i="12"/>
  <c r="BS73" i="12"/>
  <c r="CD73" i="12" s="1"/>
  <c r="BP74" i="12"/>
  <c r="AM74" i="12"/>
  <c r="AL75" i="12"/>
  <c r="AJ75" i="12"/>
  <c r="BN73" i="12"/>
  <c r="G73" i="12"/>
  <c r="R73" i="12" s="1"/>
  <c r="D74" i="12"/>
  <c r="K75" i="12"/>
  <c r="L74" i="12"/>
  <c r="I75" i="12"/>
  <c r="BH74" i="12"/>
  <c r="BG75" i="12"/>
  <c r="BE75" i="12"/>
  <c r="BX74" i="12"/>
  <c r="BW75" i="12"/>
  <c r="BU75" i="12"/>
  <c r="AB74" i="12"/>
  <c r="AA75" i="12"/>
  <c r="Y75" i="12"/>
  <c r="W73" i="12"/>
  <c r="V74" i="12"/>
  <c r="T74" i="12"/>
  <c r="AV75" i="12"/>
  <c r="AW74" i="12"/>
  <c r="AT75" i="12"/>
  <c r="BC74" i="12"/>
  <c r="BB75" i="12"/>
  <c r="AZ75" i="12"/>
  <c r="AH72" i="12"/>
  <c r="AG73" i="12"/>
  <c r="AF74" i="12"/>
  <c r="AD74" i="12"/>
  <c r="BM75" i="12"/>
  <c r="BL76" i="12"/>
  <c r="BJ76" i="12"/>
  <c r="BN74" i="12" l="1"/>
  <c r="AX74" i="12"/>
  <c r="AH73" i="12"/>
  <c r="CB76" i="12"/>
  <c r="CC75" i="12"/>
  <c r="BZ76" i="12"/>
  <c r="AL76" i="12"/>
  <c r="AM75" i="12"/>
  <c r="AJ76" i="12"/>
  <c r="BB76" i="12"/>
  <c r="BC75" i="12"/>
  <c r="AZ76" i="12"/>
  <c r="Q76" i="12"/>
  <c r="P77" i="12"/>
  <c r="N77" i="12"/>
  <c r="AB75" i="12"/>
  <c r="AA76" i="12"/>
  <c r="Y76" i="12"/>
  <c r="L75" i="12"/>
  <c r="K76" i="12"/>
  <c r="I76" i="12"/>
  <c r="BH75" i="12"/>
  <c r="BG76" i="12"/>
  <c r="BE76" i="12"/>
  <c r="BL77" i="12"/>
  <c r="BM76" i="12"/>
  <c r="BJ77" i="12"/>
  <c r="AG74" i="12"/>
  <c r="AF75" i="12"/>
  <c r="AD75" i="12"/>
  <c r="BW76" i="12"/>
  <c r="BX75" i="12"/>
  <c r="BU76" i="12"/>
  <c r="AV76" i="12"/>
  <c r="AW75" i="12"/>
  <c r="AT76" i="12"/>
  <c r="G74" i="12"/>
  <c r="R74" i="12" s="1"/>
  <c r="D75" i="12"/>
  <c r="BR75" i="12"/>
  <c r="BS74" i="12"/>
  <c r="CD74" i="12" s="1"/>
  <c r="BP75" i="12"/>
  <c r="W74" i="12"/>
  <c r="V75" i="12"/>
  <c r="T75" i="12"/>
  <c r="AQ76" i="12"/>
  <c r="AR75" i="12"/>
  <c r="AO76" i="12"/>
  <c r="AH74" i="12" l="1"/>
  <c r="BN75" i="12"/>
  <c r="BC76" i="12"/>
  <c r="BB77" i="12"/>
  <c r="AZ77" i="12"/>
  <c r="AB76" i="12"/>
  <c r="AA77" i="12"/>
  <c r="Y77" i="12"/>
  <c r="AX75" i="12"/>
  <c r="BX76" i="12"/>
  <c r="BW77" i="12"/>
  <c r="BU77" i="12"/>
  <c r="BH76" i="12"/>
  <c r="BG77" i="12"/>
  <c r="BE77" i="12"/>
  <c r="AM76" i="12"/>
  <c r="AL77" i="12"/>
  <c r="AJ77" i="12"/>
  <c r="BL78" i="12"/>
  <c r="BM77" i="12"/>
  <c r="BJ78" i="12"/>
  <c r="AQ77" i="12"/>
  <c r="AR76" i="12"/>
  <c r="AO77" i="12"/>
  <c r="G75" i="12"/>
  <c r="R75" i="12" s="1"/>
  <c r="D76" i="12"/>
  <c r="P78" i="12"/>
  <c r="Q77" i="12"/>
  <c r="N78" i="12"/>
  <c r="AW76" i="12"/>
  <c r="AV77" i="12"/>
  <c r="AT77" i="12"/>
  <c r="AG75" i="12"/>
  <c r="AF76" i="12"/>
  <c r="AD76" i="12"/>
  <c r="BS75" i="12"/>
  <c r="CD75" i="12" s="1"/>
  <c r="BR76" i="12"/>
  <c r="BP76" i="12"/>
  <c r="W75" i="12"/>
  <c r="V76" i="12"/>
  <c r="T76" i="12"/>
  <c r="K77" i="12"/>
  <c r="L76" i="12"/>
  <c r="I77" i="12"/>
  <c r="CC76" i="12"/>
  <c r="CB77" i="12"/>
  <c r="BZ77" i="12"/>
  <c r="AX76" i="12" l="1"/>
  <c r="W76" i="12"/>
  <c r="V77" i="12"/>
  <c r="T77" i="12"/>
  <c r="AB77" i="12"/>
  <c r="AA78" i="12"/>
  <c r="Y78" i="12"/>
  <c r="G76" i="12"/>
  <c r="R76" i="12" s="1"/>
  <c r="D77" i="12"/>
  <c r="BR77" i="12"/>
  <c r="BS76" i="12"/>
  <c r="CD76" i="12" s="1"/>
  <c r="BP77" i="12"/>
  <c r="AQ78" i="12"/>
  <c r="AR77" i="12"/>
  <c r="AO78" i="12"/>
  <c r="BG78" i="12"/>
  <c r="BH77" i="12"/>
  <c r="BE78" i="12"/>
  <c r="AL78" i="12"/>
  <c r="AM77" i="12"/>
  <c r="AJ78" i="12"/>
  <c r="CB78" i="12"/>
  <c r="CC77" i="12"/>
  <c r="BZ78" i="12"/>
  <c r="AH75" i="12"/>
  <c r="P79" i="12"/>
  <c r="Q78" i="12"/>
  <c r="N79" i="12"/>
  <c r="BB78" i="12"/>
  <c r="BC77" i="12"/>
  <c r="AZ78" i="12"/>
  <c r="AV78" i="12"/>
  <c r="AW77" i="12"/>
  <c r="AT78" i="12"/>
  <c r="L77" i="12"/>
  <c r="K78" i="12"/>
  <c r="I78" i="12"/>
  <c r="AG76" i="12"/>
  <c r="AF77" i="12"/>
  <c r="AD77" i="12"/>
  <c r="BM78" i="12"/>
  <c r="BL79" i="12"/>
  <c r="BJ79" i="12"/>
  <c r="BW78" i="12"/>
  <c r="BX77" i="12"/>
  <c r="BU78" i="12"/>
  <c r="BN76" i="12"/>
  <c r="AH76" i="12" l="1"/>
  <c r="AV79" i="12"/>
  <c r="AW78" i="12"/>
  <c r="AT79" i="12"/>
  <c r="BG79" i="12"/>
  <c r="BH78" i="12"/>
  <c r="BE79" i="12"/>
  <c r="G77" i="12"/>
  <c r="R77" i="12" s="1"/>
  <c r="D78" i="12"/>
  <c r="CB79" i="12"/>
  <c r="CC78" i="12"/>
  <c r="BZ79" i="12"/>
  <c r="AG77" i="12"/>
  <c r="AF78" i="12"/>
  <c r="AD78" i="12"/>
  <c r="AQ79" i="12"/>
  <c r="AR78" i="12"/>
  <c r="AO79" i="12"/>
  <c r="AB78" i="12"/>
  <c r="AA79" i="12"/>
  <c r="Y79" i="12"/>
  <c r="BN77" i="12"/>
  <c r="L78" i="12"/>
  <c r="K79" i="12"/>
  <c r="I79" i="12"/>
  <c r="AX77" i="12"/>
  <c r="AL79" i="12"/>
  <c r="AM78" i="12"/>
  <c r="AX78" i="12" s="1"/>
  <c r="AJ79" i="12"/>
  <c r="BB79" i="12"/>
  <c r="BC78" i="12"/>
  <c r="BN78" i="12" s="1"/>
  <c r="AZ79" i="12"/>
  <c r="BX78" i="12"/>
  <c r="BW79" i="12"/>
  <c r="BU79" i="12"/>
  <c r="BM79" i="12"/>
  <c r="BL80" i="12"/>
  <c r="BJ80" i="12"/>
  <c r="Q79" i="12"/>
  <c r="P80" i="12"/>
  <c r="N80" i="12"/>
  <c r="BR78" i="12"/>
  <c r="BS77" i="12"/>
  <c r="CD77" i="12" s="1"/>
  <c r="BP78" i="12"/>
  <c r="W77" i="12"/>
  <c r="AH77" i="12" s="1"/>
  <c r="V78" i="12"/>
  <c r="T78" i="12"/>
  <c r="G78" i="12" l="1"/>
  <c r="R78" i="12" s="1"/>
  <c r="D79" i="12"/>
  <c r="W78" i="12"/>
  <c r="V79" i="12"/>
  <c r="T79" i="12"/>
  <c r="BL81" i="12"/>
  <c r="BM80" i="12"/>
  <c r="BJ81" i="12"/>
  <c r="P81" i="12"/>
  <c r="Q80" i="12"/>
  <c r="N81" i="12"/>
  <c r="AB79" i="12"/>
  <c r="AA80" i="12"/>
  <c r="Y80" i="12"/>
  <c r="BH79" i="12"/>
  <c r="BG80" i="12"/>
  <c r="BE80" i="12"/>
  <c r="AR79" i="12"/>
  <c r="AQ80" i="12"/>
  <c r="AO80" i="12"/>
  <c r="AM79" i="12"/>
  <c r="AL80" i="12"/>
  <c r="AJ80" i="12"/>
  <c r="AG78" i="12"/>
  <c r="AF79" i="12"/>
  <c r="AD79" i="12"/>
  <c r="BS78" i="12"/>
  <c r="CD78" i="12" s="1"/>
  <c r="BR79" i="12"/>
  <c r="BP79" i="12"/>
  <c r="BW80" i="12"/>
  <c r="BX79" i="12"/>
  <c r="BU80" i="12"/>
  <c r="CC79" i="12"/>
  <c r="CB80" i="12"/>
  <c r="BZ80" i="12"/>
  <c r="K80" i="12"/>
  <c r="L79" i="12"/>
  <c r="I80" i="12"/>
  <c r="BB80" i="12"/>
  <c r="BC79" i="12"/>
  <c r="AZ80" i="12"/>
  <c r="AV80" i="12"/>
  <c r="AW79" i="12"/>
  <c r="AT80" i="12"/>
  <c r="AX79" i="12" l="1"/>
  <c r="AH78" i="12"/>
  <c r="BL82" i="12"/>
  <c r="BM81" i="12"/>
  <c r="BJ82" i="12"/>
  <c r="BB81" i="12"/>
  <c r="BC80" i="12"/>
  <c r="AZ81" i="12"/>
  <c r="AB80" i="12"/>
  <c r="AA81" i="12"/>
  <c r="Y81" i="12"/>
  <c r="BS79" i="12"/>
  <c r="CD79" i="12" s="1"/>
  <c r="BR80" i="12"/>
  <c r="BP80" i="12"/>
  <c r="W79" i="12"/>
  <c r="V80" i="12"/>
  <c r="T80" i="12"/>
  <c r="AR80" i="12"/>
  <c r="AQ81" i="12"/>
  <c r="AO81" i="12"/>
  <c r="BW81" i="12"/>
  <c r="BX80" i="12"/>
  <c r="BU81" i="12"/>
  <c r="K81" i="12"/>
  <c r="L80" i="12"/>
  <c r="I81" i="12"/>
  <c r="AW80" i="12"/>
  <c r="AV81" i="12"/>
  <c r="AT81" i="12"/>
  <c r="CB81" i="12"/>
  <c r="CC80" i="12"/>
  <c r="BZ81" i="12"/>
  <c r="AG79" i="12"/>
  <c r="AF80" i="12"/>
  <c r="AD80" i="12"/>
  <c r="Q81" i="12"/>
  <c r="P82" i="12"/>
  <c r="N82" i="12"/>
  <c r="G79" i="12"/>
  <c r="R79" i="12" s="1"/>
  <c r="D80" i="12"/>
  <c r="AL81" i="12"/>
  <c r="AM80" i="12"/>
  <c r="AJ81" i="12"/>
  <c r="BN79" i="12"/>
  <c r="BH80" i="12"/>
  <c r="BG81" i="12"/>
  <c r="BE81" i="12"/>
  <c r="BN80" i="12" l="1"/>
  <c r="AG80" i="12"/>
  <c r="AF81" i="12"/>
  <c r="AD81" i="12"/>
  <c r="AM81" i="12"/>
  <c r="AL82" i="12"/>
  <c r="AJ82" i="12"/>
  <c r="K82" i="12"/>
  <c r="L81" i="12"/>
  <c r="I82" i="12"/>
  <c r="AB81" i="12"/>
  <c r="AA82" i="12"/>
  <c r="Y82" i="12"/>
  <c r="CB82" i="12"/>
  <c r="CC81" i="12"/>
  <c r="BZ82" i="12"/>
  <c r="BB82" i="12"/>
  <c r="BC81" i="12"/>
  <c r="AZ82" i="12"/>
  <c r="W80" i="12"/>
  <c r="AH80" i="12" s="1"/>
  <c r="V81" i="12"/>
  <c r="T81" i="12"/>
  <c r="P83" i="12"/>
  <c r="Q82" i="12"/>
  <c r="N83" i="12"/>
  <c r="BW82" i="12"/>
  <c r="BX81" i="12"/>
  <c r="BU82" i="12"/>
  <c r="BS80" i="12"/>
  <c r="CD80" i="12" s="1"/>
  <c r="BR81" i="12"/>
  <c r="BP81" i="12"/>
  <c r="G80" i="12"/>
  <c r="R80" i="12" s="1"/>
  <c r="D81" i="12"/>
  <c r="AH79" i="12"/>
  <c r="AV82" i="12"/>
  <c r="AW81" i="12"/>
  <c r="AT82" i="12"/>
  <c r="BH81" i="12"/>
  <c r="BG82" i="12"/>
  <c r="BE82" i="12"/>
  <c r="AX80" i="12"/>
  <c r="AQ82" i="12"/>
  <c r="AR81" i="12"/>
  <c r="AO82" i="12"/>
  <c r="BL83" i="12"/>
  <c r="BM82" i="12"/>
  <c r="BJ83" i="12"/>
  <c r="K83" i="12" l="1"/>
  <c r="L82" i="12"/>
  <c r="I83" i="12"/>
  <c r="CB83" i="12"/>
  <c r="CC82" i="12"/>
  <c r="BZ83" i="12"/>
  <c r="AM82" i="12"/>
  <c r="AL83" i="12"/>
  <c r="AJ83" i="12"/>
  <c r="BB83" i="12"/>
  <c r="BC82" i="12"/>
  <c r="AZ83" i="12"/>
  <c r="W81" i="12"/>
  <c r="V82" i="12"/>
  <c r="T82" i="12"/>
  <c r="AX81" i="12"/>
  <c r="G81" i="12"/>
  <c r="R81" i="12" s="1"/>
  <c r="D82" i="12"/>
  <c r="BL84" i="12"/>
  <c r="BM83" i="12"/>
  <c r="BJ84" i="12"/>
  <c r="AB82" i="12"/>
  <c r="AA83" i="12"/>
  <c r="Y83" i="12"/>
  <c r="Q83" i="12"/>
  <c r="P84" i="12"/>
  <c r="N84" i="12"/>
  <c r="AQ83" i="12"/>
  <c r="AR82" i="12"/>
  <c r="AO83" i="12"/>
  <c r="AG81" i="12"/>
  <c r="AF82" i="12"/>
  <c r="AD82" i="12"/>
  <c r="BG83" i="12"/>
  <c r="BH82" i="12"/>
  <c r="BE83" i="12"/>
  <c r="BR82" i="12"/>
  <c r="BS81" i="12"/>
  <c r="CD81" i="12" s="1"/>
  <c r="BP82" i="12"/>
  <c r="AV83" i="12"/>
  <c r="AW82" i="12"/>
  <c r="AT83" i="12"/>
  <c r="BW83" i="12"/>
  <c r="BX82" i="12"/>
  <c r="BU83" i="12"/>
  <c r="BN81" i="12"/>
  <c r="AX82" i="12" l="1"/>
  <c r="AB83" i="12"/>
  <c r="AA84" i="12"/>
  <c r="Y84" i="12"/>
  <c r="AH81" i="12"/>
  <c r="BM84" i="12"/>
  <c r="BL85" i="12"/>
  <c r="BJ85" i="12"/>
  <c r="CB84" i="12"/>
  <c r="CC83" i="12"/>
  <c r="BZ84" i="12"/>
  <c r="Q84" i="12"/>
  <c r="P85" i="12"/>
  <c r="N85" i="12"/>
  <c r="BN82" i="12"/>
  <c r="AM83" i="12"/>
  <c r="AL84" i="12"/>
  <c r="AJ84" i="12"/>
  <c r="W82" i="12"/>
  <c r="V83" i="12"/>
  <c r="T83" i="12"/>
  <c r="AR83" i="12"/>
  <c r="AQ84" i="12"/>
  <c r="AO84" i="12"/>
  <c r="BG84" i="12"/>
  <c r="BH83" i="12"/>
  <c r="BE84" i="12"/>
  <c r="G82" i="12"/>
  <c r="R82" i="12" s="1"/>
  <c r="D83" i="12"/>
  <c r="BB84" i="12"/>
  <c r="BC83" i="12"/>
  <c r="BN83" i="12" s="1"/>
  <c r="AZ84" i="12"/>
  <c r="BR83" i="12"/>
  <c r="BS82" i="12"/>
  <c r="CD82" i="12" s="1"/>
  <c r="BP83" i="12"/>
  <c r="BW84" i="12"/>
  <c r="BX83" i="12"/>
  <c r="BU84" i="12"/>
  <c r="AW83" i="12"/>
  <c r="AV84" i="12"/>
  <c r="AT84" i="12"/>
  <c r="AG82" i="12"/>
  <c r="AF83" i="12"/>
  <c r="AD83" i="12"/>
  <c r="K84" i="12"/>
  <c r="L83" i="12"/>
  <c r="I84" i="12"/>
  <c r="AX83" i="12" l="1"/>
  <c r="BG85" i="12"/>
  <c r="BH84" i="12"/>
  <c r="BE85" i="12"/>
  <c r="AM84" i="12"/>
  <c r="AL85" i="12"/>
  <c r="AJ85" i="12"/>
  <c r="CC84" i="12"/>
  <c r="CB85" i="12"/>
  <c r="BZ85" i="12"/>
  <c r="AV85" i="12"/>
  <c r="AW84" i="12"/>
  <c r="AT85" i="12"/>
  <c r="BL86" i="12"/>
  <c r="BM85" i="12"/>
  <c r="BJ86" i="12"/>
  <c r="AQ85" i="12"/>
  <c r="AR84" i="12"/>
  <c r="AO85" i="12"/>
  <c r="K85" i="12"/>
  <c r="L84" i="12"/>
  <c r="I85" i="12"/>
  <c r="BW85" i="12"/>
  <c r="BX84" i="12"/>
  <c r="BU85" i="12"/>
  <c r="G83" i="12"/>
  <c r="R83" i="12" s="1"/>
  <c r="D84" i="12"/>
  <c r="P86" i="12"/>
  <c r="Q85" i="12"/>
  <c r="N86" i="12"/>
  <c r="AG83" i="12"/>
  <c r="AF84" i="12"/>
  <c r="AD84" i="12"/>
  <c r="W83" i="12"/>
  <c r="V84" i="12"/>
  <c r="T84" i="12"/>
  <c r="AB84" i="12"/>
  <c r="AA85" i="12"/>
  <c r="Y85" i="12"/>
  <c r="BC84" i="12"/>
  <c r="BN84" i="12" s="1"/>
  <c r="BB85" i="12"/>
  <c r="AZ85" i="12"/>
  <c r="AH82" i="12"/>
  <c r="BS83" i="12"/>
  <c r="CD83" i="12" s="1"/>
  <c r="BR84" i="12"/>
  <c r="BP84" i="12"/>
  <c r="AX84" i="12" l="1"/>
  <c r="AG84" i="12"/>
  <c r="AF85" i="12"/>
  <c r="AD85" i="12"/>
  <c r="AR85" i="12"/>
  <c r="AQ86" i="12"/>
  <c r="AO86" i="12"/>
  <c r="CB86" i="12"/>
  <c r="CC85" i="12"/>
  <c r="BZ86" i="12"/>
  <c r="BW86" i="12"/>
  <c r="BX85" i="12"/>
  <c r="BU86" i="12"/>
  <c r="BM86" i="12"/>
  <c r="BL87" i="12"/>
  <c r="BJ87" i="12"/>
  <c r="AL86" i="12"/>
  <c r="AM85" i="12"/>
  <c r="AJ86" i="12"/>
  <c r="AB85" i="12"/>
  <c r="AA86" i="12"/>
  <c r="Y86" i="12"/>
  <c r="BR85" i="12"/>
  <c r="BS84" i="12"/>
  <c r="CD84" i="12" s="1"/>
  <c r="BP85" i="12"/>
  <c r="Q86" i="12"/>
  <c r="P87" i="12"/>
  <c r="N87" i="12"/>
  <c r="W84" i="12"/>
  <c r="AH84" i="12" s="1"/>
  <c r="V85" i="12"/>
  <c r="T85" i="12"/>
  <c r="L85" i="12"/>
  <c r="K86" i="12"/>
  <c r="I86" i="12"/>
  <c r="G84" i="12"/>
  <c r="R84" i="12" s="1"/>
  <c r="D85" i="12"/>
  <c r="AH83" i="12"/>
  <c r="AV86" i="12"/>
  <c r="AW85" i="12"/>
  <c r="AT86" i="12"/>
  <c r="BC85" i="12"/>
  <c r="BB86" i="12"/>
  <c r="AZ86" i="12"/>
  <c r="BH85" i="12"/>
  <c r="BG86" i="12"/>
  <c r="BE86" i="12"/>
  <c r="K87" i="12" l="1"/>
  <c r="L86" i="12"/>
  <c r="I87" i="12"/>
  <c r="CB87" i="12"/>
  <c r="CC86" i="12"/>
  <c r="BZ87" i="12"/>
  <c r="BR86" i="12"/>
  <c r="BS85" i="12"/>
  <c r="CD85" i="12" s="1"/>
  <c r="BP86" i="12"/>
  <c r="W85" i="12"/>
  <c r="V86" i="12"/>
  <c r="T86" i="12"/>
  <c r="AQ87" i="12"/>
  <c r="AR86" i="12"/>
  <c r="AO87" i="12"/>
  <c r="AM86" i="12"/>
  <c r="AL87" i="12"/>
  <c r="AJ87" i="12"/>
  <c r="BL88" i="12"/>
  <c r="BM87" i="12"/>
  <c r="BJ88" i="12"/>
  <c r="AB86" i="12"/>
  <c r="AA87" i="12"/>
  <c r="Y87" i="12"/>
  <c r="AV87" i="12"/>
  <c r="AW86" i="12"/>
  <c r="AT87" i="12"/>
  <c r="BH86" i="12"/>
  <c r="BG87" i="12"/>
  <c r="BE87" i="12"/>
  <c r="G85" i="12"/>
  <c r="R85" i="12" s="1"/>
  <c r="D86" i="12"/>
  <c r="P88" i="12"/>
  <c r="Q87" i="12"/>
  <c r="N88" i="12"/>
  <c r="BX86" i="12"/>
  <c r="BW87" i="12"/>
  <c r="BU87" i="12"/>
  <c r="AG85" i="12"/>
  <c r="AF86" i="12"/>
  <c r="AD86" i="12"/>
  <c r="BC86" i="12"/>
  <c r="BB87" i="12"/>
  <c r="AZ87" i="12"/>
  <c r="BN85" i="12"/>
  <c r="AX85" i="12"/>
  <c r="BN86" i="12" l="1"/>
  <c r="AX86" i="12"/>
  <c r="AB87" i="12"/>
  <c r="AA88" i="12"/>
  <c r="Y88" i="12"/>
  <c r="BR87" i="12"/>
  <c r="BS86" i="12"/>
  <c r="CD86" i="12" s="1"/>
  <c r="BP87" i="12"/>
  <c r="BW88" i="12"/>
  <c r="BX87" i="12"/>
  <c r="BU88" i="12"/>
  <c r="BG88" i="12"/>
  <c r="BH87" i="12"/>
  <c r="BE88" i="12"/>
  <c r="AQ88" i="12"/>
  <c r="AR87" i="12"/>
  <c r="AO88" i="12"/>
  <c r="BB88" i="12"/>
  <c r="BC87" i="12"/>
  <c r="AZ88" i="12"/>
  <c r="CB88" i="12"/>
  <c r="CC87" i="12"/>
  <c r="BZ88" i="12"/>
  <c r="G86" i="12"/>
  <c r="R86" i="12" s="1"/>
  <c r="D87" i="12"/>
  <c r="BL89" i="12"/>
  <c r="BM88" i="12"/>
  <c r="BJ89" i="12"/>
  <c r="W86" i="12"/>
  <c r="V87" i="12"/>
  <c r="T87" i="12"/>
  <c r="Q88" i="12"/>
  <c r="P89" i="12"/>
  <c r="N89" i="12"/>
  <c r="AH85" i="12"/>
  <c r="AG86" i="12"/>
  <c r="AF87" i="12"/>
  <c r="AD87" i="12"/>
  <c r="AV88" i="12"/>
  <c r="AW87" i="12"/>
  <c r="AT88" i="12"/>
  <c r="AL88" i="12"/>
  <c r="AM87" i="12"/>
  <c r="AJ88" i="12"/>
  <c r="L87" i="12"/>
  <c r="K88" i="12"/>
  <c r="I88" i="12"/>
  <c r="AH86" i="12" l="1"/>
  <c r="G87" i="12"/>
  <c r="R87" i="12" s="1"/>
  <c r="D88" i="12"/>
  <c r="BW89" i="12"/>
  <c r="BX88" i="12"/>
  <c r="BU89" i="12"/>
  <c r="AV89" i="12"/>
  <c r="AW88" i="12"/>
  <c r="AT89" i="12"/>
  <c r="K89" i="12"/>
  <c r="L88" i="12"/>
  <c r="I89" i="12"/>
  <c r="BS87" i="12"/>
  <c r="CD87" i="12" s="1"/>
  <c r="BR88" i="12"/>
  <c r="BP88" i="12"/>
  <c r="CB89" i="12"/>
  <c r="CC88" i="12"/>
  <c r="BZ89" i="12"/>
  <c r="AQ89" i="12"/>
  <c r="AR88" i="12"/>
  <c r="AO89" i="12"/>
  <c r="BG89" i="12"/>
  <c r="BH88" i="12"/>
  <c r="BE89" i="12"/>
  <c r="AB88" i="12"/>
  <c r="AA89" i="12"/>
  <c r="Y89" i="12"/>
  <c r="W87" i="12"/>
  <c r="V88" i="12"/>
  <c r="T88" i="12"/>
  <c r="AG87" i="12"/>
  <c r="AF88" i="12"/>
  <c r="AD88" i="12"/>
  <c r="AL89" i="12"/>
  <c r="AM88" i="12"/>
  <c r="AJ89" i="12"/>
  <c r="BL90" i="12"/>
  <c r="BM89" i="12"/>
  <c r="BJ90" i="12"/>
  <c r="BN87" i="12"/>
  <c r="AX87" i="12"/>
  <c r="Q89" i="12"/>
  <c r="P90" i="12"/>
  <c r="N90" i="12"/>
  <c r="BB89" i="12"/>
  <c r="BC88" i="12"/>
  <c r="AZ89" i="12"/>
  <c r="BN88" i="12" l="1"/>
  <c r="CC89" i="12"/>
  <c r="CB90" i="12"/>
  <c r="BZ90" i="12"/>
  <c r="AG88" i="12"/>
  <c r="AF89" i="12"/>
  <c r="AD89" i="12"/>
  <c r="AW89" i="12"/>
  <c r="AV90" i="12"/>
  <c r="AT90" i="12"/>
  <c r="BG90" i="12"/>
  <c r="BH89" i="12"/>
  <c r="BE90" i="12"/>
  <c r="W88" i="12"/>
  <c r="V89" i="12"/>
  <c r="T89" i="12"/>
  <c r="BL91" i="12"/>
  <c r="BM90" i="12"/>
  <c r="BJ91" i="12"/>
  <c r="AH87" i="12"/>
  <c r="BW90" i="12"/>
  <c r="BX89" i="12"/>
  <c r="BU90" i="12"/>
  <c r="BR89" i="12"/>
  <c r="BS88" i="12"/>
  <c r="CD88" i="12" s="1"/>
  <c r="BP89" i="12"/>
  <c r="AX88" i="12"/>
  <c r="AQ90" i="12"/>
  <c r="AR89" i="12"/>
  <c r="AO90" i="12"/>
  <c r="BC89" i="12"/>
  <c r="BN89" i="12" s="1"/>
  <c r="BB90" i="12"/>
  <c r="AZ90" i="12"/>
  <c r="P91" i="12"/>
  <c r="Q90" i="12"/>
  <c r="N91" i="12"/>
  <c r="AL90" i="12"/>
  <c r="AM89" i="12"/>
  <c r="AJ90" i="12"/>
  <c r="AB89" i="12"/>
  <c r="AA90" i="12"/>
  <c r="Y90" i="12"/>
  <c r="L89" i="12"/>
  <c r="K90" i="12"/>
  <c r="I90" i="12"/>
  <c r="G88" i="12"/>
  <c r="R88" i="12" s="1"/>
  <c r="D89" i="12"/>
  <c r="AX89" i="12" l="1"/>
  <c r="AH88" i="12"/>
  <c r="BL92" i="12"/>
  <c r="BM91" i="12"/>
  <c r="BJ92" i="12"/>
  <c r="AV91" i="12"/>
  <c r="AW90" i="12"/>
  <c r="AT91" i="12"/>
  <c r="BB91" i="12"/>
  <c r="BC90" i="12"/>
  <c r="AZ91" i="12"/>
  <c r="BR90" i="12"/>
  <c r="BS89" i="12"/>
  <c r="CD89" i="12" s="1"/>
  <c r="BP90" i="12"/>
  <c r="AG89" i="12"/>
  <c r="AF90" i="12"/>
  <c r="AD90" i="12"/>
  <c r="AM90" i="12"/>
  <c r="AL91" i="12"/>
  <c r="AJ91" i="12"/>
  <c r="BX90" i="12"/>
  <c r="BW91" i="12"/>
  <c r="BU91" i="12"/>
  <c r="G89" i="12"/>
  <c r="R89" i="12" s="1"/>
  <c r="D90" i="12"/>
  <c r="W89" i="12"/>
  <c r="V90" i="12"/>
  <c r="T90" i="12"/>
  <c r="L90" i="12"/>
  <c r="K91" i="12"/>
  <c r="I91" i="12"/>
  <c r="AQ91" i="12"/>
  <c r="AR90" i="12"/>
  <c r="AO91" i="12"/>
  <c r="AB90" i="12"/>
  <c r="AA91" i="12"/>
  <c r="Y91" i="12"/>
  <c r="BH90" i="12"/>
  <c r="BG91" i="12"/>
  <c r="BE91" i="12"/>
  <c r="CC90" i="12"/>
  <c r="CB91" i="12"/>
  <c r="BZ91" i="12"/>
  <c r="P92" i="12"/>
  <c r="Q91" i="12"/>
  <c r="N92" i="12"/>
  <c r="AX90" i="12" l="1"/>
  <c r="BN90" i="12"/>
  <c r="BC91" i="12"/>
  <c r="BB92" i="12"/>
  <c r="AZ92" i="12"/>
  <c r="AQ92" i="12"/>
  <c r="AR91" i="12"/>
  <c r="AO92" i="12"/>
  <c r="AG90" i="12"/>
  <c r="AF91" i="12"/>
  <c r="AD91" i="12"/>
  <c r="BG92" i="12"/>
  <c r="BH91" i="12"/>
  <c r="BE92" i="12"/>
  <c r="BX91" i="12"/>
  <c r="BW92" i="12"/>
  <c r="BU92" i="12"/>
  <c r="AV92" i="12"/>
  <c r="AW91" i="12"/>
  <c r="AT92" i="12"/>
  <c r="G90" i="12"/>
  <c r="R90" i="12" s="1"/>
  <c r="D91" i="12"/>
  <c r="K92" i="12"/>
  <c r="L91" i="12"/>
  <c r="I92" i="12"/>
  <c r="Q92" i="12"/>
  <c r="P93" i="12"/>
  <c r="N93" i="12"/>
  <c r="AB91" i="12"/>
  <c r="AA92" i="12"/>
  <c r="Y92" i="12"/>
  <c r="W90" i="12"/>
  <c r="AH90" i="12" s="1"/>
  <c r="V91" i="12"/>
  <c r="T91" i="12"/>
  <c r="BR91" i="12"/>
  <c r="BS90" i="12"/>
  <c r="CD90" i="12" s="1"/>
  <c r="BP91" i="12"/>
  <c r="CC91" i="12"/>
  <c r="CB92" i="12"/>
  <c r="BZ92" i="12"/>
  <c r="AH89" i="12"/>
  <c r="AL92" i="12"/>
  <c r="AM91" i="12"/>
  <c r="AJ92" i="12"/>
  <c r="BM92" i="12"/>
  <c r="BL93" i="12"/>
  <c r="BJ93" i="12"/>
  <c r="AX91" i="12" l="1"/>
  <c r="CC92" i="12"/>
  <c r="CB93" i="12"/>
  <c r="BZ93" i="12"/>
  <c r="L92" i="12"/>
  <c r="K93" i="12"/>
  <c r="I93" i="12"/>
  <c r="BW93" i="12"/>
  <c r="BX92" i="12"/>
  <c r="BU93" i="12"/>
  <c r="AB92" i="12"/>
  <c r="AA93" i="12"/>
  <c r="Y93" i="12"/>
  <c r="AR92" i="12"/>
  <c r="AQ93" i="12"/>
  <c r="AO93" i="12"/>
  <c r="G91" i="12"/>
  <c r="R91" i="12" s="1"/>
  <c r="D92" i="12"/>
  <c r="BS91" i="12"/>
  <c r="CD91" i="12" s="1"/>
  <c r="BR92" i="12"/>
  <c r="BP92" i="12"/>
  <c r="Q93" i="12"/>
  <c r="P94" i="12"/>
  <c r="N94" i="12"/>
  <c r="BG93" i="12"/>
  <c r="BH92" i="12"/>
  <c r="BE93" i="12"/>
  <c r="BB93" i="12"/>
  <c r="BC92" i="12"/>
  <c r="BN92" i="12" s="1"/>
  <c r="AZ93" i="12"/>
  <c r="AM92" i="12"/>
  <c r="AX92" i="12" s="1"/>
  <c r="AL93" i="12"/>
  <c r="AJ93" i="12"/>
  <c r="BN91" i="12"/>
  <c r="BM93" i="12"/>
  <c r="BL94" i="12"/>
  <c r="BJ94" i="12"/>
  <c r="W91" i="12"/>
  <c r="V92" i="12"/>
  <c r="T92" i="12"/>
  <c r="AV93" i="12"/>
  <c r="AW92" i="12"/>
  <c r="AT93" i="12"/>
  <c r="AG91" i="12"/>
  <c r="AF92" i="12"/>
  <c r="AD92" i="12"/>
  <c r="AH91" i="12" l="1"/>
  <c r="BW94" i="12"/>
  <c r="BX93" i="12"/>
  <c r="BU94" i="12"/>
  <c r="AR93" i="12"/>
  <c r="AQ94" i="12"/>
  <c r="AO94" i="12"/>
  <c r="K94" i="12"/>
  <c r="L93" i="12"/>
  <c r="I94" i="12"/>
  <c r="BL95" i="12"/>
  <c r="BM94" i="12"/>
  <c r="BJ95" i="12"/>
  <c r="BB94" i="12"/>
  <c r="BC93" i="12"/>
  <c r="AZ94" i="12"/>
  <c r="BR93" i="12"/>
  <c r="BS92" i="12"/>
  <c r="CD92" i="12" s="1"/>
  <c r="BP93" i="12"/>
  <c r="W92" i="12"/>
  <c r="V93" i="12"/>
  <c r="T93" i="12"/>
  <c r="AG92" i="12"/>
  <c r="AF93" i="12"/>
  <c r="AD93" i="12"/>
  <c r="AB93" i="12"/>
  <c r="AA94" i="12"/>
  <c r="Y94" i="12"/>
  <c r="AL94" i="12"/>
  <c r="AM93" i="12"/>
  <c r="AJ94" i="12"/>
  <c r="P95" i="12"/>
  <c r="Q94" i="12"/>
  <c r="N95" i="12"/>
  <c r="CC93" i="12"/>
  <c r="CB94" i="12"/>
  <c r="BZ94" i="12"/>
  <c r="AV94" i="12"/>
  <c r="AW93" i="12"/>
  <c r="AT94" i="12"/>
  <c r="BH93" i="12"/>
  <c r="BG94" i="12"/>
  <c r="BE94" i="12"/>
  <c r="G92" i="12"/>
  <c r="R92" i="12" s="1"/>
  <c r="D93" i="12"/>
  <c r="BS93" i="12" l="1"/>
  <c r="CD93" i="12" s="1"/>
  <c r="BR94" i="12"/>
  <c r="BP94" i="12"/>
  <c r="P96" i="12"/>
  <c r="Q95" i="12"/>
  <c r="N96" i="12"/>
  <c r="AG93" i="12"/>
  <c r="AF94" i="12"/>
  <c r="AD94" i="12"/>
  <c r="K95" i="12"/>
  <c r="L94" i="12"/>
  <c r="I95" i="12"/>
  <c r="AX93" i="12"/>
  <c r="BB95" i="12"/>
  <c r="BC94" i="12"/>
  <c r="AZ95" i="12"/>
  <c r="AQ95" i="12"/>
  <c r="AR94" i="12"/>
  <c r="AO95" i="12"/>
  <c r="AV95" i="12"/>
  <c r="AW94" i="12"/>
  <c r="AT95" i="12"/>
  <c r="G93" i="12"/>
  <c r="R93" i="12" s="1"/>
  <c r="D94" i="12"/>
  <c r="AM94" i="12"/>
  <c r="AL95" i="12"/>
  <c r="AJ95" i="12"/>
  <c r="W93" i="12"/>
  <c r="V94" i="12"/>
  <c r="T94" i="12"/>
  <c r="BN93" i="12"/>
  <c r="CC94" i="12"/>
  <c r="CB95" i="12"/>
  <c r="BZ95" i="12"/>
  <c r="AH92" i="12"/>
  <c r="AB94" i="12"/>
  <c r="AA95" i="12"/>
  <c r="Y95" i="12"/>
  <c r="BM95" i="12"/>
  <c r="BL96" i="12"/>
  <c r="BJ96" i="12"/>
  <c r="BG95" i="12"/>
  <c r="BH94" i="12"/>
  <c r="BE95" i="12"/>
  <c r="BX94" i="12"/>
  <c r="BW95" i="12"/>
  <c r="BU95" i="12"/>
  <c r="AH93" i="12" l="1"/>
  <c r="BN94" i="12"/>
  <c r="AX94" i="12"/>
  <c r="G94" i="12"/>
  <c r="R94" i="12" s="1"/>
  <c r="D95" i="12"/>
  <c r="AG94" i="12"/>
  <c r="AF95" i="12"/>
  <c r="AD95" i="12"/>
  <c r="BC95" i="12"/>
  <c r="BB96" i="12"/>
  <c r="AZ96" i="12"/>
  <c r="BX95" i="12"/>
  <c r="BW96" i="12"/>
  <c r="BU96" i="12"/>
  <c r="AB95" i="12"/>
  <c r="AA96" i="12"/>
  <c r="Y96" i="12"/>
  <c r="AW95" i="12"/>
  <c r="AV96" i="12"/>
  <c r="AT96" i="12"/>
  <c r="P97" i="12"/>
  <c r="Q96" i="12"/>
  <c r="N97" i="12"/>
  <c r="W94" i="12"/>
  <c r="V95" i="12"/>
  <c r="T95" i="12"/>
  <c r="BH95" i="12"/>
  <c r="BG96" i="12"/>
  <c r="BE96" i="12"/>
  <c r="AM95" i="12"/>
  <c r="AL96" i="12"/>
  <c r="AJ96" i="12"/>
  <c r="CB96" i="12"/>
  <c r="CC95" i="12"/>
  <c r="BZ96" i="12"/>
  <c r="K96" i="12"/>
  <c r="L95" i="12"/>
  <c r="I96" i="12"/>
  <c r="BR95" i="12"/>
  <c r="BS94" i="12"/>
  <c r="CD94" i="12" s="1"/>
  <c r="BP95" i="12"/>
  <c r="BL97" i="12"/>
  <c r="BM96" i="12"/>
  <c r="BJ97" i="12"/>
  <c r="AQ96" i="12"/>
  <c r="AR95" i="12"/>
  <c r="AO96" i="12"/>
  <c r="AH94" i="12" l="1"/>
  <c r="BM97" i="12"/>
  <c r="BL98" i="12"/>
  <c r="BJ98" i="12"/>
  <c r="BB97" i="12"/>
  <c r="BC96" i="12"/>
  <c r="BN96" i="12" s="1"/>
  <c r="AZ97" i="12"/>
  <c r="BN95" i="12"/>
  <c r="AB96" i="12"/>
  <c r="AA97" i="12"/>
  <c r="Y97" i="12"/>
  <c r="AW96" i="12"/>
  <c r="AV97" i="12"/>
  <c r="AT97" i="12"/>
  <c r="CC96" i="12"/>
  <c r="CB97" i="12"/>
  <c r="BZ97" i="12"/>
  <c r="AM96" i="12"/>
  <c r="AL97" i="12"/>
  <c r="AJ97" i="12"/>
  <c r="AG95" i="12"/>
  <c r="AF96" i="12"/>
  <c r="AD96" i="12"/>
  <c r="AX95" i="12"/>
  <c r="W95" i="12"/>
  <c r="V96" i="12"/>
  <c r="T96" i="12"/>
  <c r="BS95" i="12"/>
  <c r="CD95" i="12" s="1"/>
  <c r="BR96" i="12"/>
  <c r="BP96" i="12"/>
  <c r="AR96" i="12"/>
  <c r="AQ97" i="12"/>
  <c r="AO97" i="12"/>
  <c r="P98" i="12"/>
  <c r="Q97" i="12"/>
  <c r="N98" i="12"/>
  <c r="BW97" i="12"/>
  <c r="BX96" i="12"/>
  <c r="BU97" i="12"/>
  <c r="K97" i="12"/>
  <c r="L96" i="12"/>
  <c r="I97" i="12"/>
  <c r="BH96" i="12"/>
  <c r="BG97" i="12"/>
  <c r="BE97" i="12"/>
  <c r="G95" i="12"/>
  <c r="R95" i="12" s="1"/>
  <c r="D96" i="12"/>
  <c r="AH95" i="12" l="1"/>
  <c r="L97" i="12"/>
  <c r="K98" i="12"/>
  <c r="I98" i="12"/>
  <c r="CB98" i="12"/>
  <c r="CC97" i="12"/>
  <c r="BZ98" i="12"/>
  <c r="BX97" i="12"/>
  <c r="BW98" i="12"/>
  <c r="BU98" i="12"/>
  <c r="BR97" i="12"/>
  <c r="BS96" i="12"/>
  <c r="CD96" i="12" s="1"/>
  <c r="BP97" i="12"/>
  <c r="AW97" i="12"/>
  <c r="AV98" i="12"/>
  <c r="AT98" i="12"/>
  <c r="BC97" i="12"/>
  <c r="BB98" i="12"/>
  <c r="AZ98" i="12"/>
  <c r="G96" i="12"/>
  <c r="R96" i="12" s="1"/>
  <c r="D97" i="12"/>
  <c r="BH97" i="12"/>
  <c r="BG98" i="12"/>
  <c r="BE98" i="12"/>
  <c r="AL98" i="12"/>
  <c r="AM97" i="12"/>
  <c r="AJ98" i="12"/>
  <c r="BL99" i="12"/>
  <c r="BM98" i="12"/>
  <c r="BJ99" i="12"/>
  <c r="AQ98" i="12"/>
  <c r="AR97" i="12"/>
  <c r="AO98" i="12"/>
  <c r="AG96" i="12"/>
  <c r="AF97" i="12"/>
  <c r="AD97" i="12"/>
  <c r="Q98" i="12"/>
  <c r="P99" i="12"/>
  <c r="N99" i="12"/>
  <c r="W96" i="12"/>
  <c r="V97" i="12"/>
  <c r="T97" i="12"/>
  <c r="AX96" i="12"/>
  <c r="AB97" i="12"/>
  <c r="AA98" i="12"/>
  <c r="Y98" i="12"/>
  <c r="BN97" i="12" l="1"/>
  <c r="AH96" i="12"/>
  <c r="AL99" i="12"/>
  <c r="AM98" i="12"/>
  <c r="AJ99" i="12"/>
  <c r="BG99" i="12"/>
  <c r="BH98" i="12"/>
  <c r="BE99" i="12"/>
  <c r="AQ99" i="12"/>
  <c r="AR98" i="12"/>
  <c r="AO99" i="12"/>
  <c r="AV99" i="12"/>
  <c r="AW98" i="12"/>
  <c r="AT99" i="12"/>
  <c r="BL100" i="12"/>
  <c r="BM99" i="12"/>
  <c r="BJ100" i="12"/>
  <c r="G97" i="12"/>
  <c r="R97" i="12" s="1"/>
  <c r="D98" i="12"/>
  <c r="CC98" i="12"/>
  <c r="CB99" i="12"/>
  <c r="BZ99" i="12"/>
  <c r="BB99" i="12"/>
  <c r="BC98" i="12"/>
  <c r="AZ99" i="12"/>
  <c r="BW99" i="12"/>
  <c r="BX98" i="12"/>
  <c r="BU99" i="12"/>
  <c r="Q99" i="12"/>
  <c r="P100" i="12"/>
  <c r="N100" i="12"/>
  <c r="AG97" i="12"/>
  <c r="AF98" i="12"/>
  <c r="AD98" i="12"/>
  <c r="W97" i="12"/>
  <c r="V98" i="12"/>
  <c r="T98" i="12"/>
  <c r="AB98" i="12"/>
  <c r="AA99" i="12"/>
  <c r="Y99" i="12"/>
  <c r="AX97" i="12"/>
  <c r="BR98" i="12"/>
  <c r="BS97" i="12"/>
  <c r="CD97" i="12" s="1"/>
  <c r="BP98" i="12"/>
  <c r="K99" i="12"/>
  <c r="L98" i="12"/>
  <c r="I99" i="12"/>
  <c r="BN98" i="12" l="1"/>
  <c r="AR99" i="12"/>
  <c r="AQ100" i="12"/>
  <c r="AO100" i="12"/>
  <c r="AB99" i="12"/>
  <c r="AA100" i="12"/>
  <c r="Y100" i="12"/>
  <c r="Q100" i="12"/>
  <c r="P101" i="12"/>
  <c r="N101" i="12"/>
  <c r="BM100" i="12"/>
  <c r="BL101" i="12"/>
  <c r="BJ101" i="12"/>
  <c r="AG98" i="12"/>
  <c r="AF99" i="12"/>
  <c r="AD99" i="12"/>
  <c r="BC99" i="12"/>
  <c r="BB100" i="12"/>
  <c r="AZ100" i="12"/>
  <c r="K100" i="12"/>
  <c r="L99" i="12"/>
  <c r="I100" i="12"/>
  <c r="BG100" i="12"/>
  <c r="BH99" i="12"/>
  <c r="BE100" i="12"/>
  <c r="CB100" i="12"/>
  <c r="CC99" i="12"/>
  <c r="BZ100" i="12"/>
  <c r="W98" i="12"/>
  <c r="V99" i="12"/>
  <c r="T99" i="12"/>
  <c r="AX98" i="12"/>
  <c r="AH97" i="12"/>
  <c r="AV100" i="12"/>
  <c r="AW99" i="12"/>
  <c r="AT100" i="12"/>
  <c r="BR99" i="12"/>
  <c r="BS98" i="12"/>
  <c r="CD98" i="12" s="1"/>
  <c r="BP99" i="12"/>
  <c r="BX99" i="12"/>
  <c r="BW100" i="12"/>
  <c r="BU100" i="12"/>
  <c r="G98" i="12"/>
  <c r="R98" i="12" s="1"/>
  <c r="D99" i="12"/>
  <c r="AL100" i="12"/>
  <c r="AM99" i="12"/>
  <c r="AX99" i="12" s="1"/>
  <c r="AJ100" i="12"/>
  <c r="AH98" i="12" l="1"/>
  <c r="BN99" i="12"/>
  <c r="BX100" i="12"/>
  <c r="BW101" i="12"/>
  <c r="BU101" i="12"/>
  <c r="AG99" i="12"/>
  <c r="AF100" i="12"/>
  <c r="AD100" i="12"/>
  <c r="W99" i="12"/>
  <c r="V100" i="12"/>
  <c r="T100" i="12"/>
  <c r="AB100" i="12"/>
  <c r="AA101" i="12"/>
  <c r="Y101" i="12"/>
  <c r="BH100" i="12"/>
  <c r="BG101" i="12"/>
  <c r="BE101" i="12"/>
  <c r="G99" i="12"/>
  <c r="R99" i="12" s="1"/>
  <c r="D100" i="12"/>
  <c r="K101" i="12"/>
  <c r="L100" i="12"/>
  <c r="I101" i="12"/>
  <c r="BL102" i="12"/>
  <c r="BM101" i="12"/>
  <c r="BJ102" i="12"/>
  <c r="Q101" i="12"/>
  <c r="P102" i="12"/>
  <c r="N102" i="12"/>
  <c r="AQ101" i="12"/>
  <c r="AR100" i="12"/>
  <c r="AO101" i="12"/>
  <c r="AL101" i="12"/>
  <c r="AM100" i="12"/>
  <c r="AJ101" i="12"/>
  <c r="BR100" i="12"/>
  <c r="BS99" i="12"/>
  <c r="CD99" i="12" s="1"/>
  <c r="BP100" i="12"/>
  <c r="AW100" i="12"/>
  <c r="AV101" i="12"/>
  <c r="AT101" i="12"/>
  <c r="CB101" i="12"/>
  <c r="CC100" i="12"/>
  <c r="BZ101" i="12"/>
  <c r="BB101" i="12"/>
  <c r="BC100" i="12"/>
  <c r="AZ101" i="12"/>
  <c r="BN100" i="12" l="1"/>
  <c r="AX100" i="12"/>
  <c r="AH99" i="12"/>
  <c r="W100" i="12"/>
  <c r="V101" i="12"/>
  <c r="T101" i="12"/>
  <c r="BG102" i="12"/>
  <c r="BH101" i="12"/>
  <c r="BE102" i="12"/>
  <c r="AR101" i="12"/>
  <c r="AQ102" i="12"/>
  <c r="AO102" i="12"/>
  <c r="AL102" i="12"/>
  <c r="AM101" i="12"/>
  <c r="AJ102" i="12"/>
  <c r="L101" i="12"/>
  <c r="K102" i="12"/>
  <c r="I102" i="12"/>
  <c r="AB101" i="12"/>
  <c r="AA102" i="12"/>
  <c r="Y102" i="12"/>
  <c r="BL103" i="12"/>
  <c r="BM102" i="12"/>
  <c r="BJ103" i="12"/>
  <c r="P103" i="12"/>
  <c r="Q102" i="12"/>
  <c r="N103" i="12"/>
  <c r="BX101" i="12"/>
  <c r="BW102" i="12"/>
  <c r="BU102" i="12"/>
  <c r="CC101" i="12"/>
  <c r="CB102" i="12"/>
  <c r="BZ102" i="12"/>
  <c r="AV102" i="12"/>
  <c r="AW101" i="12"/>
  <c r="AT102" i="12"/>
  <c r="AG100" i="12"/>
  <c r="AF101" i="12"/>
  <c r="AD101" i="12"/>
  <c r="BC101" i="12"/>
  <c r="BB102" i="12"/>
  <c r="AZ102" i="12"/>
  <c r="BR101" i="12"/>
  <c r="BS100" i="12"/>
  <c r="CD100" i="12" s="1"/>
  <c r="BP101" i="12"/>
  <c r="G100" i="12"/>
  <c r="R100" i="12" s="1"/>
  <c r="D101" i="12"/>
  <c r="BN101" i="12" l="1"/>
  <c r="AQ103" i="12"/>
  <c r="AR102" i="12"/>
  <c r="AO103" i="12"/>
  <c r="AW102" i="12"/>
  <c r="AV103" i="12"/>
  <c r="AT103" i="12"/>
  <c r="BR102" i="12"/>
  <c r="BS101" i="12"/>
  <c r="CD101" i="12" s="1"/>
  <c r="BP102" i="12"/>
  <c r="L102" i="12"/>
  <c r="K103" i="12"/>
  <c r="I103" i="12"/>
  <c r="G101" i="12"/>
  <c r="R101" i="12" s="1"/>
  <c r="D102" i="12"/>
  <c r="BH102" i="12"/>
  <c r="BG103" i="12"/>
  <c r="BE103" i="12"/>
  <c r="AG101" i="12"/>
  <c r="AF102" i="12"/>
  <c r="AD102" i="12"/>
  <c r="BL104" i="12"/>
  <c r="BM103" i="12"/>
  <c r="BJ104" i="12"/>
  <c r="AX101" i="12"/>
  <c r="Q103" i="12"/>
  <c r="P104" i="12"/>
  <c r="N104" i="12"/>
  <c r="CB103" i="12"/>
  <c r="CC102" i="12"/>
  <c r="BZ103" i="12"/>
  <c r="BW103" i="12"/>
  <c r="BX102" i="12"/>
  <c r="BU103" i="12"/>
  <c r="AM102" i="12"/>
  <c r="AL103" i="12"/>
  <c r="AJ103" i="12"/>
  <c r="W101" i="12"/>
  <c r="V102" i="12"/>
  <c r="T102" i="12"/>
  <c r="BB103" i="12"/>
  <c r="BC102" i="12"/>
  <c r="AZ103" i="12"/>
  <c r="AB102" i="12"/>
  <c r="AA103" i="12"/>
  <c r="Y103" i="12"/>
  <c r="AH100" i="12"/>
  <c r="AH101" i="12" l="1"/>
  <c r="BR103" i="12"/>
  <c r="BS102" i="12"/>
  <c r="CD102" i="12" s="1"/>
  <c r="BP103" i="12"/>
  <c r="BW104" i="12"/>
  <c r="BX103" i="12"/>
  <c r="BU104" i="12"/>
  <c r="G102" i="12"/>
  <c r="R102" i="12" s="1"/>
  <c r="D103" i="12"/>
  <c r="AV104" i="12"/>
  <c r="AW103" i="12"/>
  <c r="AT104" i="12"/>
  <c r="CB104" i="12"/>
  <c r="CC103" i="12"/>
  <c r="BZ104" i="12"/>
  <c r="AG102" i="12"/>
  <c r="AF103" i="12"/>
  <c r="AD103" i="12"/>
  <c r="AX102" i="12"/>
  <c r="P105" i="12"/>
  <c r="Q104" i="12"/>
  <c r="N105" i="12"/>
  <c r="L103" i="12"/>
  <c r="K104" i="12"/>
  <c r="I104" i="12"/>
  <c r="W102" i="12"/>
  <c r="V103" i="12"/>
  <c r="T103" i="12"/>
  <c r="AB103" i="12"/>
  <c r="AA104" i="12"/>
  <c r="Y104" i="12"/>
  <c r="BN102" i="12"/>
  <c r="BL105" i="12"/>
  <c r="BM104" i="12"/>
  <c r="BJ105" i="12"/>
  <c r="AM103" i="12"/>
  <c r="AL104" i="12"/>
  <c r="AJ104" i="12"/>
  <c r="BB104" i="12"/>
  <c r="BC103" i="12"/>
  <c r="AZ104" i="12"/>
  <c r="BG104" i="12"/>
  <c r="BH103" i="12"/>
  <c r="BE104" i="12"/>
  <c r="AQ104" i="12"/>
  <c r="AR103" i="12"/>
  <c r="AO104" i="12"/>
  <c r="BN103" i="12" l="1"/>
  <c r="AB104" i="12"/>
  <c r="AA105" i="12"/>
  <c r="Y105" i="12"/>
  <c r="AQ105" i="12"/>
  <c r="AR104" i="12"/>
  <c r="AO105" i="12"/>
  <c r="CB105" i="12"/>
  <c r="CC104" i="12"/>
  <c r="BZ105" i="12"/>
  <c r="BC104" i="12"/>
  <c r="BB105" i="12"/>
  <c r="AZ105" i="12"/>
  <c r="P106" i="12"/>
  <c r="Q105" i="12"/>
  <c r="N106" i="12"/>
  <c r="BW105" i="12"/>
  <c r="BX104" i="12"/>
  <c r="BU105" i="12"/>
  <c r="G103" i="12"/>
  <c r="R103" i="12" s="1"/>
  <c r="D104" i="12"/>
  <c r="W103" i="12"/>
  <c r="V104" i="12"/>
  <c r="T104" i="12"/>
  <c r="AX103" i="12"/>
  <c r="BG105" i="12"/>
  <c r="BH104" i="12"/>
  <c r="BE105" i="12"/>
  <c r="AV105" i="12"/>
  <c r="AW104" i="12"/>
  <c r="AT105" i="12"/>
  <c r="K105" i="12"/>
  <c r="L104" i="12"/>
  <c r="I105" i="12"/>
  <c r="AL105" i="12"/>
  <c r="AM104" i="12"/>
  <c r="AJ105" i="12"/>
  <c r="AH102" i="12"/>
  <c r="BL106" i="12"/>
  <c r="BM105" i="12"/>
  <c r="BJ106" i="12"/>
  <c r="AG103" i="12"/>
  <c r="AF104" i="12"/>
  <c r="AD104" i="12"/>
  <c r="BR104" i="12"/>
  <c r="BS103" i="12"/>
  <c r="CD103" i="12" s="1"/>
  <c r="BP104" i="12"/>
  <c r="AH103" i="12" l="1"/>
  <c r="CB106" i="12"/>
  <c r="CC105" i="12"/>
  <c r="BZ106" i="12"/>
  <c r="W104" i="12"/>
  <c r="V105" i="12"/>
  <c r="T105" i="12"/>
  <c r="AW105" i="12"/>
  <c r="AV106" i="12"/>
  <c r="AT106" i="12"/>
  <c r="Q106" i="12"/>
  <c r="P107" i="12"/>
  <c r="N107" i="12"/>
  <c r="AQ106" i="12"/>
  <c r="AR105" i="12"/>
  <c r="AO106" i="12"/>
  <c r="BW106" i="12"/>
  <c r="BX105" i="12"/>
  <c r="BU106" i="12"/>
  <c r="AG104" i="12"/>
  <c r="AF105" i="12"/>
  <c r="AD105" i="12"/>
  <c r="BC105" i="12"/>
  <c r="BB106" i="12"/>
  <c r="AZ106" i="12"/>
  <c r="BR105" i="12"/>
  <c r="BS104" i="12"/>
  <c r="CD104" i="12" s="1"/>
  <c r="BP105" i="12"/>
  <c r="G104" i="12"/>
  <c r="R104" i="12" s="1"/>
  <c r="D105" i="12"/>
  <c r="BH105" i="12"/>
  <c r="BG106" i="12"/>
  <c r="BE106" i="12"/>
  <c r="BN104" i="12"/>
  <c r="AB105" i="12"/>
  <c r="AA106" i="12"/>
  <c r="Y106" i="12"/>
  <c r="L105" i="12"/>
  <c r="K106" i="12"/>
  <c r="I106" i="12"/>
  <c r="BL107" i="12"/>
  <c r="BM106" i="12"/>
  <c r="BJ107" i="12"/>
  <c r="AX104" i="12"/>
  <c r="AL106" i="12"/>
  <c r="AM105" i="12"/>
  <c r="AJ106" i="12"/>
  <c r="AX105" i="12" l="1"/>
  <c r="AH104" i="12"/>
  <c r="BB107" i="12"/>
  <c r="BC106" i="12"/>
  <c r="AZ107" i="12"/>
  <c r="BX106" i="12"/>
  <c r="BW107" i="12"/>
  <c r="BU107" i="12"/>
  <c r="G105" i="12"/>
  <c r="R105" i="12" s="1"/>
  <c r="D106" i="12"/>
  <c r="AR106" i="12"/>
  <c r="AQ107" i="12"/>
  <c r="AO107" i="12"/>
  <c r="W105" i="12"/>
  <c r="V106" i="12"/>
  <c r="T106" i="12"/>
  <c r="BH106" i="12"/>
  <c r="BG107" i="12"/>
  <c r="BE107" i="12"/>
  <c r="K107" i="12"/>
  <c r="L106" i="12"/>
  <c r="I107" i="12"/>
  <c r="P108" i="12"/>
  <c r="Q107" i="12"/>
  <c r="N108" i="12"/>
  <c r="AV107" i="12"/>
  <c r="AW106" i="12"/>
  <c r="AT107" i="12"/>
  <c r="AL107" i="12"/>
  <c r="AM106" i="12"/>
  <c r="AX106" i="12" s="1"/>
  <c r="AJ107" i="12"/>
  <c r="AG105" i="12"/>
  <c r="AF106" i="12"/>
  <c r="AD106" i="12"/>
  <c r="BN105" i="12"/>
  <c r="AB106" i="12"/>
  <c r="AA107" i="12"/>
  <c r="Y107" i="12"/>
  <c r="BL108" i="12"/>
  <c r="BM107" i="12"/>
  <c r="BJ108" i="12"/>
  <c r="BS105" i="12"/>
  <c r="CD105" i="12" s="1"/>
  <c r="BR106" i="12"/>
  <c r="BP106" i="12"/>
  <c r="CC106" i="12"/>
  <c r="CB107" i="12"/>
  <c r="BZ107" i="12"/>
  <c r="W106" i="12" l="1"/>
  <c r="V107" i="12"/>
  <c r="T107" i="12"/>
  <c r="AG106" i="12"/>
  <c r="AF107" i="12"/>
  <c r="AD107" i="12"/>
  <c r="AH105" i="12"/>
  <c r="BW108" i="12"/>
  <c r="BX107" i="12"/>
  <c r="BU108" i="12"/>
  <c r="AB107" i="12"/>
  <c r="AA108" i="12"/>
  <c r="Y108" i="12"/>
  <c r="G106" i="12"/>
  <c r="R106" i="12" s="1"/>
  <c r="D107" i="12"/>
  <c r="BM108" i="12"/>
  <c r="BL109" i="12"/>
  <c r="BJ109" i="12"/>
  <c r="L107" i="12"/>
  <c r="K108" i="12"/>
  <c r="I108" i="12"/>
  <c r="AQ108" i="12"/>
  <c r="AR107" i="12"/>
  <c r="AO108" i="12"/>
  <c r="CB108" i="12"/>
  <c r="CC107" i="12"/>
  <c r="BZ108" i="12"/>
  <c r="BR107" i="12"/>
  <c r="BS106" i="12"/>
  <c r="CD106" i="12" s="1"/>
  <c r="BP107" i="12"/>
  <c r="BN106" i="12"/>
  <c r="Q108" i="12"/>
  <c r="P109" i="12"/>
  <c r="N109" i="12"/>
  <c r="AM107" i="12"/>
  <c r="AL108" i="12"/>
  <c r="AJ108" i="12"/>
  <c r="AV108" i="12"/>
  <c r="AW107" i="12"/>
  <c r="AT108" i="12"/>
  <c r="BG108" i="12"/>
  <c r="BH107" i="12"/>
  <c r="BE108" i="12"/>
  <c r="BB108" i="12"/>
  <c r="BC107" i="12"/>
  <c r="AZ108" i="12"/>
  <c r="BN107" i="12" l="1"/>
  <c r="BX108" i="12"/>
  <c r="BW109" i="12"/>
  <c r="BU109" i="12"/>
  <c r="K109" i="12"/>
  <c r="L108" i="12"/>
  <c r="I109" i="12"/>
  <c r="AG107" i="12"/>
  <c r="AF108" i="12"/>
  <c r="AD108" i="12"/>
  <c r="BB109" i="12"/>
  <c r="BC108" i="12"/>
  <c r="AZ109" i="12"/>
  <c r="AB108" i="12"/>
  <c r="AA109" i="12"/>
  <c r="Y109" i="12"/>
  <c r="AV109" i="12"/>
  <c r="AW108" i="12"/>
  <c r="AT109" i="12"/>
  <c r="AX107" i="12"/>
  <c r="G107" i="12"/>
  <c r="R107" i="12" s="1"/>
  <c r="D108" i="12"/>
  <c r="BR108" i="12"/>
  <c r="BS107" i="12"/>
  <c r="CD107" i="12" s="1"/>
  <c r="BP108" i="12"/>
  <c r="P110" i="12"/>
  <c r="Q109" i="12"/>
  <c r="N110" i="12"/>
  <c r="CC108" i="12"/>
  <c r="CB109" i="12"/>
  <c r="BZ109" i="12"/>
  <c r="BL110" i="12"/>
  <c r="BM109" i="12"/>
  <c r="BJ110" i="12"/>
  <c r="W107" i="12"/>
  <c r="V108" i="12"/>
  <c r="T108" i="12"/>
  <c r="AQ109" i="12"/>
  <c r="AR108" i="12"/>
  <c r="AO109" i="12"/>
  <c r="AL109" i="12"/>
  <c r="AM108" i="12"/>
  <c r="AJ109" i="12"/>
  <c r="BG109" i="12"/>
  <c r="BH108" i="12"/>
  <c r="BE109" i="12"/>
  <c r="AH106" i="12"/>
  <c r="BS108" i="12" l="1"/>
  <c r="CD108" i="12" s="1"/>
  <c r="BR109" i="12"/>
  <c r="BP109" i="12"/>
  <c r="AB109" i="12"/>
  <c r="AA110" i="12"/>
  <c r="Y110" i="12"/>
  <c r="AG108" i="12"/>
  <c r="AF109" i="12"/>
  <c r="AD109" i="12"/>
  <c r="G108" i="12"/>
  <c r="R108" i="12" s="1"/>
  <c r="D109" i="12"/>
  <c r="BL111" i="12"/>
  <c r="BM110" i="12"/>
  <c r="BJ111" i="12"/>
  <c r="K110" i="12"/>
  <c r="L109" i="12"/>
  <c r="I110" i="12"/>
  <c r="AV110" i="12"/>
  <c r="AW109" i="12"/>
  <c r="AT110" i="12"/>
  <c r="AQ110" i="12"/>
  <c r="AR109" i="12"/>
  <c r="AO110" i="12"/>
  <c r="W108" i="12"/>
  <c r="V109" i="12"/>
  <c r="T109" i="12"/>
  <c r="BN108" i="12"/>
  <c r="AH107" i="12"/>
  <c r="Q110" i="12"/>
  <c r="P111" i="12"/>
  <c r="N111" i="12"/>
  <c r="BC109" i="12"/>
  <c r="BB110" i="12"/>
  <c r="AZ110" i="12"/>
  <c r="BW110" i="12"/>
  <c r="BX109" i="12"/>
  <c r="BU110" i="12"/>
  <c r="CB110" i="12"/>
  <c r="CC109" i="12"/>
  <c r="BZ110" i="12"/>
  <c r="BG110" i="12"/>
  <c r="BH109" i="12"/>
  <c r="BE110" i="12"/>
  <c r="AX108" i="12"/>
  <c r="AL110" i="12"/>
  <c r="AM109" i="12"/>
  <c r="AJ110" i="12"/>
  <c r="AX109" i="12" l="1"/>
  <c r="L110" i="12"/>
  <c r="K111" i="12"/>
  <c r="I111" i="12"/>
  <c r="AL111" i="12"/>
  <c r="AM110" i="12"/>
  <c r="AJ111" i="12"/>
  <c r="BL112" i="12"/>
  <c r="BM111" i="12"/>
  <c r="BJ112" i="12"/>
  <c r="AB110" i="12"/>
  <c r="AA111" i="12"/>
  <c r="Y111" i="12"/>
  <c r="P112" i="12"/>
  <c r="Q111" i="12"/>
  <c r="N112" i="12"/>
  <c r="AG109" i="12"/>
  <c r="AF110" i="12"/>
  <c r="AD110" i="12"/>
  <c r="BW111" i="12"/>
  <c r="BX110" i="12"/>
  <c r="BU111" i="12"/>
  <c r="AV111" i="12"/>
  <c r="AW110" i="12"/>
  <c r="AT111" i="12"/>
  <c r="G109" i="12"/>
  <c r="R109" i="12" s="1"/>
  <c r="D110" i="12"/>
  <c r="BC110" i="12"/>
  <c r="BB111" i="12"/>
  <c r="AZ111" i="12"/>
  <c r="W109" i="12"/>
  <c r="V110" i="12"/>
  <c r="T110" i="12"/>
  <c r="BR110" i="12"/>
  <c r="BS109" i="12"/>
  <c r="CD109" i="12" s="1"/>
  <c r="BP110" i="12"/>
  <c r="CB111" i="12"/>
  <c r="CC110" i="12"/>
  <c r="BZ111" i="12"/>
  <c r="AQ111" i="12"/>
  <c r="AR110" i="12"/>
  <c r="AO111" i="12"/>
  <c r="BG111" i="12"/>
  <c r="BH110" i="12"/>
  <c r="BE111" i="12"/>
  <c r="BN109" i="12"/>
  <c r="AH108" i="12"/>
  <c r="BN110" i="12" l="1"/>
  <c r="BM112" i="12"/>
  <c r="BL113" i="12"/>
  <c r="BJ113" i="12"/>
  <c r="W110" i="12"/>
  <c r="V111" i="12"/>
  <c r="T111" i="12"/>
  <c r="CC111" i="12"/>
  <c r="CB112" i="12"/>
  <c r="BZ112" i="12"/>
  <c r="P113" i="12"/>
  <c r="Q112" i="12"/>
  <c r="N113" i="12"/>
  <c r="AX110" i="12"/>
  <c r="AL112" i="12"/>
  <c r="AM111" i="12"/>
  <c r="AJ112" i="12"/>
  <c r="BB112" i="12"/>
  <c r="BC111" i="12"/>
  <c r="AZ112" i="12"/>
  <c r="BW112" i="12"/>
  <c r="BX111" i="12"/>
  <c r="BU112" i="12"/>
  <c r="AA112" i="12"/>
  <c r="AB111" i="12"/>
  <c r="Y112" i="12"/>
  <c r="AR111" i="12"/>
  <c r="AQ112" i="12"/>
  <c r="AO112" i="12"/>
  <c r="AW111" i="12"/>
  <c r="AV112" i="12"/>
  <c r="AT112" i="12"/>
  <c r="BH111" i="12"/>
  <c r="BG112" i="12"/>
  <c r="BE112" i="12"/>
  <c r="BR111" i="12"/>
  <c r="BS110" i="12"/>
  <c r="CD110" i="12" s="1"/>
  <c r="BP111" i="12"/>
  <c r="G110" i="12"/>
  <c r="R110" i="12" s="1"/>
  <c r="D111" i="12"/>
  <c r="K112" i="12"/>
  <c r="L111" i="12"/>
  <c r="I112" i="12"/>
  <c r="AH109" i="12"/>
  <c r="AG110" i="12"/>
  <c r="AF111" i="12"/>
  <c r="AD111" i="12"/>
  <c r="AX111" i="12" l="1"/>
  <c r="CC112" i="12"/>
  <c r="CB113" i="12"/>
  <c r="BZ113" i="12"/>
  <c r="AL113" i="12"/>
  <c r="AM112" i="12"/>
  <c r="AJ113" i="12"/>
  <c r="V112" i="12"/>
  <c r="W111" i="12"/>
  <c r="T112" i="12"/>
  <c r="G111" i="12"/>
  <c r="R111" i="12" s="1"/>
  <c r="D112" i="12"/>
  <c r="AF112" i="12"/>
  <c r="AG111" i="12"/>
  <c r="AD112" i="12"/>
  <c r="AH110" i="12"/>
  <c r="AV113" i="12"/>
  <c r="AW112" i="12"/>
  <c r="AT113" i="12"/>
  <c r="BS111" i="12"/>
  <c r="CD111" i="12" s="1"/>
  <c r="BR112" i="12"/>
  <c r="BP112" i="12"/>
  <c r="AQ113" i="12"/>
  <c r="AR112" i="12"/>
  <c r="AO113" i="12"/>
  <c r="AB112" i="12"/>
  <c r="AA113" i="12"/>
  <c r="Y113" i="12"/>
  <c r="BN111" i="12"/>
  <c r="Q113" i="12"/>
  <c r="P114" i="12"/>
  <c r="N114" i="12"/>
  <c r="BL114" i="12"/>
  <c r="BM113" i="12"/>
  <c r="BJ114" i="12"/>
  <c r="BX112" i="12"/>
  <c r="BW113" i="12"/>
  <c r="BU113" i="12"/>
  <c r="K113" i="12"/>
  <c r="L112" i="12"/>
  <c r="I113" i="12"/>
  <c r="BH112" i="12"/>
  <c r="BG113" i="12"/>
  <c r="BE113" i="12"/>
  <c r="BC112" i="12"/>
  <c r="BN112" i="12" s="1"/>
  <c r="BB113" i="12"/>
  <c r="AZ113" i="12"/>
  <c r="AH111" i="12" l="1"/>
  <c r="P115" i="12"/>
  <c r="Q114" i="12"/>
  <c r="N115" i="12"/>
  <c r="V113" i="12"/>
  <c r="W112" i="12"/>
  <c r="T113" i="12"/>
  <c r="AQ114" i="12"/>
  <c r="AR113" i="12"/>
  <c r="AO114" i="12"/>
  <c r="BW114" i="12"/>
  <c r="BX113" i="12"/>
  <c r="BU114" i="12"/>
  <c r="AG112" i="12"/>
  <c r="AF113" i="12"/>
  <c r="AD113" i="12"/>
  <c r="AX112" i="12"/>
  <c r="K114" i="12"/>
  <c r="L113" i="12"/>
  <c r="I114" i="12"/>
  <c r="AM113" i="12"/>
  <c r="AL114" i="12"/>
  <c r="AJ114" i="12"/>
  <c r="BB114" i="12"/>
  <c r="BC113" i="12"/>
  <c r="AZ114" i="12"/>
  <c r="BH113" i="12"/>
  <c r="BG114" i="12"/>
  <c r="BE114" i="12"/>
  <c r="AB113" i="12"/>
  <c r="AA114" i="12"/>
  <c r="Y114" i="12"/>
  <c r="G112" i="12"/>
  <c r="R112" i="12" s="1"/>
  <c r="D113" i="12"/>
  <c r="BR113" i="12"/>
  <c r="BS112" i="12"/>
  <c r="CD112" i="12" s="1"/>
  <c r="BP113" i="12"/>
  <c r="CC113" i="12"/>
  <c r="CB114" i="12"/>
  <c r="BZ114" i="12"/>
  <c r="BM114" i="12"/>
  <c r="BL115" i="12"/>
  <c r="BJ115" i="12"/>
  <c r="AV114" i="12"/>
  <c r="AW113" i="12"/>
  <c r="AT114" i="12"/>
  <c r="BN113" i="12" l="1"/>
  <c r="AQ115" i="12"/>
  <c r="AR114" i="12"/>
  <c r="AO115" i="12"/>
  <c r="AG113" i="12"/>
  <c r="AF114" i="12"/>
  <c r="AD114" i="12"/>
  <c r="AL115" i="12"/>
  <c r="AM114" i="12"/>
  <c r="AJ115" i="12"/>
  <c r="AH112" i="12"/>
  <c r="AA115" i="12"/>
  <c r="AB114" i="12"/>
  <c r="Y115" i="12"/>
  <c r="AX113" i="12"/>
  <c r="V114" i="12"/>
  <c r="W113" i="12"/>
  <c r="T114" i="12"/>
  <c r="BR114" i="12"/>
  <c r="BS113" i="12"/>
  <c r="CD113" i="12" s="1"/>
  <c r="BP114" i="12"/>
  <c r="BH114" i="12"/>
  <c r="BG115" i="12"/>
  <c r="BE115" i="12"/>
  <c r="BB115" i="12"/>
  <c r="BC114" i="12"/>
  <c r="AZ115" i="12"/>
  <c r="AV115" i="12"/>
  <c r="AW114" i="12"/>
  <c r="AT115" i="12"/>
  <c r="BM115" i="12"/>
  <c r="BL116" i="12"/>
  <c r="BJ116" i="12"/>
  <c r="BX114" i="12"/>
  <c r="BW115" i="12"/>
  <c r="BU115" i="12"/>
  <c r="CB115" i="12"/>
  <c r="CC114" i="12"/>
  <c r="BZ115" i="12"/>
  <c r="G113" i="12"/>
  <c r="R113" i="12" s="1"/>
  <c r="D114" i="12"/>
  <c r="L114" i="12"/>
  <c r="K115" i="12"/>
  <c r="I115" i="12"/>
  <c r="P116" i="12"/>
  <c r="Q115" i="12"/>
  <c r="N116" i="12"/>
  <c r="AX114" i="12" l="1"/>
  <c r="AH113" i="12"/>
  <c r="BB116" i="12"/>
  <c r="BC115" i="12"/>
  <c r="AZ116" i="12"/>
  <c r="AL116" i="12"/>
  <c r="AM115" i="12"/>
  <c r="AJ116" i="12"/>
  <c r="G114" i="12"/>
  <c r="R114" i="12" s="1"/>
  <c r="D115" i="12"/>
  <c r="BH115" i="12"/>
  <c r="BG116" i="12"/>
  <c r="BE116" i="12"/>
  <c r="AF115" i="12"/>
  <c r="AG114" i="12"/>
  <c r="AD115" i="12"/>
  <c r="V115" i="12"/>
  <c r="W114" i="12"/>
  <c r="T115" i="12"/>
  <c r="CC115" i="12"/>
  <c r="CB116" i="12"/>
  <c r="BZ116" i="12"/>
  <c r="K116" i="12"/>
  <c r="L115" i="12"/>
  <c r="I116" i="12"/>
  <c r="AV116" i="12"/>
  <c r="AW115" i="12"/>
  <c r="AT116" i="12"/>
  <c r="AA116" i="12"/>
  <c r="AB115" i="12"/>
  <c r="Y116" i="12"/>
  <c r="BL117" i="12"/>
  <c r="BM116" i="12"/>
  <c r="BJ117" i="12"/>
  <c r="BR115" i="12"/>
  <c r="BS114" i="12"/>
  <c r="CD114" i="12" s="1"/>
  <c r="BP115" i="12"/>
  <c r="P117" i="12"/>
  <c r="Q116" i="12"/>
  <c r="N117" i="12"/>
  <c r="BW116" i="12"/>
  <c r="BX115" i="12"/>
  <c r="BU116" i="12"/>
  <c r="BN114" i="12"/>
  <c r="AQ116" i="12"/>
  <c r="AR115" i="12"/>
  <c r="AO116" i="12"/>
  <c r="BM117" i="12" l="1"/>
  <c r="BL118" i="12"/>
  <c r="BJ118" i="12"/>
  <c r="L116" i="12"/>
  <c r="K117" i="12"/>
  <c r="I117" i="12"/>
  <c r="G115" i="12"/>
  <c r="R115" i="12" s="1"/>
  <c r="D116" i="12"/>
  <c r="AX115" i="12"/>
  <c r="V116" i="12"/>
  <c r="W115" i="12"/>
  <c r="T116" i="12"/>
  <c r="AB116" i="12"/>
  <c r="AA117" i="12"/>
  <c r="Y117" i="12"/>
  <c r="CB117" i="12"/>
  <c r="CC116" i="12"/>
  <c r="BZ117" i="12"/>
  <c r="AL117" i="12"/>
  <c r="AM116" i="12"/>
  <c r="AJ117" i="12"/>
  <c r="BW117" i="12"/>
  <c r="BX116" i="12"/>
  <c r="BU117" i="12"/>
  <c r="BG117" i="12"/>
  <c r="BH116" i="12"/>
  <c r="BE117" i="12"/>
  <c r="AQ117" i="12"/>
  <c r="AR116" i="12"/>
  <c r="AO117" i="12"/>
  <c r="BS115" i="12"/>
  <c r="CD115" i="12" s="1"/>
  <c r="BR116" i="12"/>
  <c r="BP116" i="12"/>
  <c r="BN115" i="12"/>
  <c r="Q117" i="12"/>
  <c r="P118" i="12"/>
  <c r="N118" i="12"/>
  <c r="AF116" i="12"/>
  <c r="AG115" i="12"/>
  <c r="AD116" i="12"/>
  <c r="AV117" i="12"/>
  <c r="AW116" i="12"/>
  <c r="AT117" i="12"/>
  <c r="AH114" i="12"/>
  <c r="BC116" i="12"/>
  <c r="BB117" i="12"/>
  <c r="AZ117" i="12"/>
  <c r="BN116" i="12" l="1"/>
  <c r="BC117" i="12"/>
  <c r="BB118" i="12"/>
  <c r="AZ118" i="12"/>
  <c r="G116" i="12"/>
  <c r="R116" i="12" s="1"/>
  <c r="D117" i="12"/>
  <c r="AX116" i="12"/>
  <c r="K118" i="12"/>
  <c r="L117" i="12"/>
  <c r="I118" i="12"/>
  <c r="AH115" i="12"/>
  <c r="AA118" i="12"/>
  <c r="AB117" i="12"/>
  <c r="Y118" i="12"/>
  <c r="AL118" i="12"/>
  <c r="AM117" i="12"/>
  <c r="AJ118" i="12"/>
  <c r="V117" i="12"/>
  <c r="W116" i="12"/>
  <c r="T117" i="12"/>
  <c r="BW118" i="12"/>
  <c r="BX117" i="12"/>
  <c r="BU118" i="12"/>
  <c r="P119" i="12"/>
  <c r="Q118" i="12"/>
  <c r="N119" i="12"/>
  <c r="BM118" i="12"/>
  <c r="BL119" i="12"/>
  <c r="BJ119" i="12"/>
  <c r="AF117" i="12"/>
  <c r="AG116" i="12"/>
  <c r="AD117" i="12"/>
  <c r="AR117" i="12"/>
  <c r="AQ118" i="12"/>
  <c r="AO118" i="12"/>
  <c r="AV118" i="12"/>
  <c r="AW117" i="12"/>
  <c r="AT118" i="12"/>
  <c r="BH117" i="12"/>
  <c r="BG118" i="12"/>
  <c r="BE118" i="12"/>
  <c r="BR117" i="12"/>
  <c r="BS116" i="12"/>
  <c r="CD116" i="12" s="1"/>
  <c r="BP117" i="12"/>
  <c r="CB118" i="12"/>
  <c r="CC117" i="12"/>
  <c r="BZ118" i="12"/>
  <c r="AX117" i="12" l="1"/>
  <c r="BG119" i="12"/>
  <c r="BH118" i="12"/>
  <c r="BE119" i="12"/>
  <c r="AG117" i="12"/>
  <c r="AF118" i="12"/>
  <c r="AD118" i="12"/>
  <c r="Q119" i="12"/>
  <c r="P120" i="12"/>
  <c r="N120" i="12"/>
  <c r="BW119" i="12"/>
  <c r="BX118" i="12"/>
  <c r="BU119" i="12"/>
  <c r="G117" i="12"/>
  <c r="R117" i="12" s="1"/>
  <c r="D118" i="12"/>
  <c r="K119" i="12"/>
  <c r="L118" i="12"/>
  <c r="I119" i="12"/>
  <c r="AB118" i="12"/>
  <c r="AA119" i="12"/>
  <c r="Y119" i="12"/>
  <c r="CB119" i="12"/>
  <c r="CC118" i="12"/>
  <c r="BZ119" i="12"/>
  <c r="AH116" i="12"/>
  <c r="AL119" i="12"/>
  <c r="AM118" i="12"/>
  <c r="AJ119" i="12"/>
  <c r="AV119" i="12"/>
  <c r="AW118" i="12"/>
  <c r="AT119" i="12"/>
  <c r="BS117" i="12"/>
  <c r="CD117" i="12" s="1"/>
  <c r="BR118" i="12"/>
  <c r="BP118" i="12"/>
  <c r="V118" i="12"/>
  <c r="W117" i="12"/>
  <c r="T118" i="12"/>
  <c r="BC118" i="12"/>
  <c r="BN118" i="12" s="1"/>
  <c r="BB119" i="12"/>
  <c r="AZ119" i="12"/>
  <c r="BM119" i="12"/>
  <c r="BL120" i="12"/>
  <c r="BJ120" i="12"/>
  <c r="AR118" i="12"/>
  <c r="AQ119" i="12"/>
  <c r="AO119" i="12"/>
  <c r="BN117" i="12"/>
  <c r="AH117" i="12" l="1"/>
  <c r="CC119" i="12"/>
  <c r="CB120" i="12"/>
  <c r="BZ120" i="12"/>
  <c r="K120" i="12"/>
  <c r="L119" i="12"/>
  <c r="I120" i="12"/>
  <c r="AG118" i="12"/>
  <c r="AF119" i="12"/>
  <c r="AD119" i="12"/>
  <c r="BC119" i="12"/>
  <c r="BB120" i="12"/>
  <c r="AZ120" i="12"/>
  <c r="Q120" i="12"/>
  <c r="P121" i="12"/>
  <c r="N121" i="12"/>
  <c r="G118" i="12"/>
  <c r="R118" i="12" s="1"/>
  <c r="D119" i="12"/>
  <c r="AV120" i="12"/>
  <c r="AW119" i="12"/>
  <c r="AT120" i="12"/>
  <c r="AX118" i="12"/>
  <c r="AA120" i="12"/>
  <c r="AB119" i="12"/>
  <c r="Y120" i="12"/>
  <c r="BL121" i="12"/>
  <c r="BM120" i="12"/>
  <c r="BJ121" i="12"/>
  <c r="AL120" i="12"/>
  <c r="AM119" i="12"/>
  <c r="AX119" i="12" s="1"/>
  <c r="AJ120" i="12"/>
  <c r="BW120" i="12"/>
  <c r="BX119" i="12"/>
  <c r="BU120" i="12"/>
  <c r="AR119" i="12"/>
  <c r="AQ120" i="12"/>
  <c r="AO120" i="12"/>
  <c r="V119" i="12"/>
  <c r="W118" i="12"/>
  <c r="T119" i="12"/>
  <c r="BR119" i="12"/>
  <c r="BS118" i="12"/>
  <c r="CD118" i="12" s="1"/>
  <c r="BP119" i="12"/>
  <c r="BH119" i="12"/>
  <c r="BG120" i="12"/>
  <c r="BE120" i="12"/>
  <c r="AH118" i="12" l="1"/>
  <c r="AA121" i="12"/>
  <c r="AB120" i="12"/>
  <c r="Y121" i="12"/>
  <c r="BX120" i="12"/>
  <c r="BW121" i="12"/>
  <c r="BU121" i="12"/>
  <c r="P122" i="12"/>
  <c r="Q121" i="12"/>
  <c r="N122" i="12"/>
  <c r="V120" i="12"/>
  <c r="W119" i="12"/>
  <c r="T120" i="12"/>
  <c r="AM120" i="12"/>
  <c r="AL121" i="12"/>
  <c r="AJ121" i="12"/>
  <c r="AR120" i="12"/>
  <c r="AQ121" i="12"/>
  <c r="AO121" i="12"/>
  <c r="L120" i="12"/>
  <c r="K121" i="12"/>
  <c r="I121" i="12"/>
  <c r="BH120" i="12"/>
  <c r="BG121" i="12"/>
  <c r="BE121" i="12"/>
  <c r="AV121" i="12"/>
  <c r="AW120" i="12"/>
  <c r="AT121" i="12"/>
  <c r="BC120" i="12"/>
  <c r="BB121" i="12"/>
  <c r="AZ121" i="12"/>
  <c r="AG119" i="12"/>
  <c r="AF120" i="12"/>
  <c r="AD120" i="12"/>
  <c r="BL122" i="12"/>
  <c r="BM121" i="12"/>
  <c r="BJ122" i="12"/>
  <c r="BN119" i="12"/>
  <c r="CB121" i="12"/>
  <c r="CC120" i="12"/>
  <c r="BZ121" i="12"/>
  <c r="BR120" i="12"/>
  <c r="BS119" i="12"/>
  <c r="CD119" i="12" s="1"/>
  <c r="BP120" i="12"/>
  <c r="G119" i="12"/>
  <c r="R119" i="12" s="1"/>
  <c r="D120" i="12"/>
  <c r="BH121" i="12" l="1"/>
  <c r="BG122" i="12"/>
  <c r="BE122" i="12"/>
  <c r="P123" i="12"/>
  <c r="Q122" i="12"/>
  <c r="N123" i="12"/>
  <c r="AM121" i="12"/>
  <c r="AL122" i="12"/>
  <c r="AJ122" i="12"/>
  <c r="AX120" i="12"/>
  <c r="BW122" i="12"/>
  <c r="BX121" i="12"/>
  <c r="BU122" i="12"/>
  <c r="K122" i="12"/>
  <c r="L121" i="12"/>
  <c r="I122" i="12"/>
  <c r="CB122" i="12"/>
  <c r="CC121" i="12"/>
  <c r="BZ122" i="12"/>
  <c r="BC121" i="12"/>
  <c r="BB122" i="12"/>
  <c r="AZ122" i="12"/>
  <c r="AH119" i="12"/>
  <c r="AF121" i="12"/>
  <c r="AG120" i="12"/>
  <c r="AD121" i="12"/>
  <c r="G120" i="12"/>
  <c r="R120" i="12" s="1"/>
  <c r="D121" i="12"/>
  <c r="BN120" i="12"/>
  <c r="BM122" i="12"/>
  <c r="BL123" i="12"/>
  <c r="BJ123" i="12"/>
  <c r="V121" i="12"/>
  <c r="W120" i="12"/>
  <c r="T121" i="12"/>
  <c r="BR121" i="12"/>
  <c r="BS120" i="12"/>
  <c r="CD120" i="12" s="1"/>
  <c r="BP121" i="12"/>
  <c r="AW121" i="12"/>
  <c r="AV122" i="12"/>
  <c r="AT122" i="12"/>
  <c r="AR121" i="12"/>
  <c r="AQ122" i="12"/>
  <c r="AO122" i="12"/>
  <c r="AB121" i="12"/>
  <c r="AA122" i="12"/>
  <c r="Y122" i="12"/>
  <c r="BN121" i="12" l="1"/>
  <c r="AH120" i="12"/>
  <c r="AX121" i="12"/>
  <c r="K123" i="12"/>
  <c r="L122" i="12"/>
  <c r="I123" i="12"/>
  <c r="BL124" i="12"/>
  <c r="BM123" i="12"/>
  <c r="BJ124" i="12"/>
  <c r="BR122" i="12"/>
  <c r="BS121" i="12"/>
  <c r="CD121" i="12" s="1"/>
  <c r="BP122" i="12"/>
  <c r="BC122" i="12"/>
  <c r="BB123" i="12"/>
  <c r="AZ123" i="12"/>
  <c r="AA123" i="12"/>
  <c r="AB122" i="12"/>
  <c r="Y123" i="12"/>
  <c r="Q123" i="12"/>
  <c r="P124" i="12"/>
  <c r="N124" i="12"/>
  <c r="AF122" i="12"/>
  <c r="AG121" i="12"/>
  <c r="AD122" i="12"/>
  <c r="G121" i="12"/>
  <c r="R121" i="12" s="1"/>
  <c r="D122" i="12"/>
  <c r="BX122" i="12"/>
  <c r="BW123" i="12"/>
  <c r="BU123" i="12"/>
  <c r="AQ123" i="12"/>
  <c r="AR122" i="12"/>
  <c r="AO123" i="12"/>
  <c r="BG123" i="12"/>
  <c r="BH122" i="12"/>
  <c r="BE123" i="12"/>
  <c r="AL123" i="12"/>
  <c r="AM122" i="12"/>
  <c r="AJ123" i="12"/>
  <c r="W121" i="12"/>
  <c r="V122" i="12"/>
  <c r="T122" i="12"/>
  <c r="AV123" i="12"/>
  <c r="AW122" i="12"/>
  <c r="AT123" i="12"/>
  <c r="CB123" i="12"/>
  <c r="CC122" i="12"/>
  <c r="BZ123" i="12"/>
  <c r="AH121" i="12" l="1"/>
  <c r="AW123" i="12"/>
  <c r="AV124" i="12"/>
  <c r="AT124" i="12"/>
  <c r="G122" i="12"/>
  <c r="R122" i="12" s="1"/>
  <c r="D123" i="12"/>
  <c r="AQ124" i="12"/>
  <c r="AR123" i="12"/>
  <c r="AO124" i="12"/>
  <c r="BL125" i="12"/>
  <c r="BM124" i="12"/>
  <c r="BJ125" i="12"/>
  <c r="AA124" i="12"/>
  <c r="AB123" i="12"/>
  <c r="Y124" i="12"/>
  <c r="AF123" i="12"/>
  <c r="AG122" i="12"/>
  <c r="AD123" i="12"/>
  <c r="BB124" i="12"/>
  <c r="BC123" i="12"/>
  <c r="AZ124" i="12"/>
  <c r="BG124" i="12"/>
  <c r="BH123" i="12"/>
  <c r="BE124" i="12"/>
  <c r="V123" i="12"/>
  <c r="W122" i="12"/>
  <c r="T123" i="12"/>
  <c r="AX122" i="12"/>
  <c r="AM123" i="12"/>
  <c r="AL124" i="12"/>
  <c r="AJ124" i="12"/>
  <c r="BW124" i="12"/>
  <c r="BX123" i="12"/>
  <c r="BU124" i="12"/>
  <c r="BN122" i="12"/>
  <c r="BR123" i="12"/>
  <c r="BS122" i="12"/>
  <c r="CD122" i="12" s="1"/>
  <c r="BP123" i="12"/>
  <c r="CB124" i="12"/>
  <c r="CC123" i="12"/>
  <c r="BZ124" i="12"/>
  <c r="Q124" i="12"/>
  <c r="P125" i="12"/>
  <c r="N125" i="12"/>
  <c r="K124" i="12"/>
  <c r="L123" i="12"/>
  <c r="I124" i="12"/>
  <c r="AH122" i="12" l="1"/>
  <c r="BW125" i="12"/>
  <c r="BX124" i="12"/>
  <c r="BU125" i="12"/>
  <c r="AF124" i="12"/>
  <c r="AG123" i="12"/>
  <c r="AD124" i="12"/>
  <c r="CC124" i="12"/>
  <c r="CB125" i="12"/>
  <c r="BZ125" i="12"/>
  <c r="AQ125" i="12"/>
  <c r="AR124" i="12"/>
  <c r="AO125" i="12"/>
  <c r="BG125" i="12"/>
  <c r="BH124" i="12"/>
  <c r="BE125" i="12"/>
  <c r="K125" i="12"/>
  <c r="L124" i="12"/>
  <c r="I125" i="12"/>
  <c r="AX123" i="12"/>
  <c r="AB124" i="12"/>
  <c r="AA125" i="12"/>
  <c r="Y125" i="12"/>
  <c r="G123" i="12"/>
  <c r="R123" i="12" s="1"/>
  <c r="D124" i="12"/>
  <c r="AL125" i="12"/>
  <c r="AM124" i="12"/>
  <c r="AX124" i="12" s="1"/>
  <c r="AJ125" i="12"/>
  <c r="BS123" i="12"/>
  <c r="CD123" i="12" s="1"/>
  <c r="BR124" i="12"/>
  <c r="BP124" i="12"/>
  <c r="BN123" i="12"/>
  <c r="AV125" i="12"/>
  <c r="AW124" i="12"/>
  <c r="AT125" i="12"/>
  <c r="N126" i="12"/>
  <c r="P126" i="12"/>
  <c r="Q126" i="12" s="1"/>
  <c r="Q125" i="12"/>
  <c r="BB125" i="12"/>
  <c r="BC124" i="12"/>
  <c r="BN124" i="12" s="1"/>
  <c r="AZ125" i="12"/>
  <c r="BJ126" i="12"/>
  <c r="BM125" i="12"/>
  <c r="BL126" i="12"/>
  <c r="BM126" i="12" s="1"/>
  <c r="W123" i="12"/>
  <c r="V124" i="12"/>
  <c r="T124" i="12"/>
  <c r="AH123" i="12" l="1"/>
  <c r="BR125" i="12"/>
  <c r="BS124" i="12"/>
  <c r="CD124" i="12" s="1"/>
  <c r="BP125" i="12"/>
  <c r="AA126" i="12"/>
  <c r="AB126" i="12" s="1"/>
  <c r="AB125" i="12"/>
  <c r="Y126" i="12"/>
  <c r="BG126" i="12"/>
  <c r="BE126" i="12"/>
  <c r="BH125" i="12"/>
  <c r="G124" i="12"/>
  <c r="R124" i="12" s="1"/>
  <c r="D125" i="12"/>
  <c r="AF125" i="12"/>
  <c r="AG124" i="12"/>
  <c r="AD125" i="12"/>
  <c r="L125" i="12"/>
  <c r="I126" i="12"/>
  <c r="K126" i="12"/>
  <c r="L126" i="12" s="1"/>
  <c r="BC125" i="12"/>
  <c r="BN125" i="12" s="1"/>
  <c r="BB126" i="12"/>
  <c r="BC126" i="12" s="1"/>
  <c r="BN126" i="12" s="1"/>
  <c r="AZ126" i="12"/>
  <c r="CB126" i="12"/>
  <c r="CC126" i="12" s="1"/>
  <c r="BZ126" i="12"/>
  <c r="CC125" i="12"/>
  <c r="V125" i="12"/>
  <c r="W124" i="12"/>
  <c r="AH124" i="12" s="1"/>
  <c r="T125" i="12"/>
  <c r="AL126" i="12"/>
  <c r="AM126" i="12" s="1"/>
  <c r="AX126" i="12" s="1"/>
  <c r="AJ126" i="12"/>
  <c r="AM125" i="12"/>
  <c r="AX125" i="12" s="1"/>
  <c r="AR125" i="12"/>
  <c r="AO126" i="12"/>
  <c r="AQ126" i="12"/>
  <c r="AR126" i="12" s="1"/>
  <c r="AW125" i="12"/>
  <c r="AV126" i="12"/>
  <c r="AW126" i="12" s="1"/>
  <c r="AT126" i="12"/>
  <c r="BW126" i="12"/>
  <c r="BX126" i="12" s="1"/>
  <c r="BX125" i="12"/>
  <c r="BU126" i="12"/>
  <c r="BH126" i="12" l="1"/>
  <c r="BG127" i="12"/>
  <c r="AD126" i="12"/>
  <c r="AG125" i="12"/>
  <c r="AF126" i="12"/>
  <c r="G125" i="12"/>
  <c r="R125" i="12" s="1"/>
  <c r="G126" i="12"/>
  <c r="R126" i="12" s="1"/>
  <c r="D126" i="12"/>
  <c r="W125" i="12"/>
  <c r="AH125" i="12" s="1"/>
  <c r="T126" i="12"/>
  <c r="V126" i="12"/>
  <c r="W126" i="12" s="1"/>
  <c r="AH126" i="12" s="1"/>
  <c r="BS125" i="12"/>
  <c r="CD125" i="12" s="1"/>
  <c r="BP126" i="12"/>
  <c r="BR126" i="12"/>
  <c r="BS126" i="12" s="1"/>
  <c r="CD126" i="12" s="1"/>
  <c r="AG126" i="12" l="1"/>
  <c r="AF127" i="12"/>
</calcChain>
</file>

<file path=xl/sharedStrings.xml><?xml version="1.0" encoding="utf-8"?>
<sst xmlns="http://schemas.openxmlformats.org/spreadsheetml/2006/main" count="770" uniqueCount="163">
  <si>
    <t>NTA_St1.2.1_Zero-Waste</t>
  </si>
  <si>
    <t>Tank 13</t>
  </si>
  <si>
    <t>Tank 14</t>
  </si>
  <si>
    <t>Tank 15</t>
  </si>
  <si>
    <t>Tank</t>
  </si>
  <si>
    <t>Initial weight (g)</t>
  </si>
  <si>
    <t>Tank 1</t>
  </si>
  <si>
    <t>Tank 2</t>
  </si>
  <si>
    <t>Tank 3</t>
  </si>
  <si>
    <t>Tank 4</t>
  </si>
  <si>
    <t>Tank 5</t>
  </si>
  <si>
    <t>Tank 6</t>
  </si>
  <si>
    <t>Tank 7</t>
  </si>
  <si>
    <t>Tank 8</t>
  </si>
  <si>
    <t>Tank 9</t>
  </si>
  <si>
    <t>Tank 10</t>
  </si>
  <si>
    <t>Tank 11</t>
  </si>
  <si>
    <t>Tank 12</t>
  </si>
  <si>
    <t>Fish N</t>
  </si>
  <si>
    <t xml:space="preserve">Weight </t>
  </si>
  <si>
    <t>Weight</t>
  </si>
  <si>
    <t>N fish</t>
  </si>
  <si>
    <t>Biomass, g</t>
  </si>
  <si>
    <t>Av weight, g</t>
  </si>
  <si>
    <t>MEDIA TOTALE</t>
  </si>
  <si>
    <t>AV WEIGHT TOTALE</t>
  </si>
  <si>
    <t>DEV,ST, TOTALE</t>
  </si>
  <si>
    <t>DEV.ST. TOTALE</t>
  </si>
  <si>
    <t>Biomassa</t>
  </si>
  <si>
    <t>Mean</t>
  </si>
  <si>
    <t>SD</t>
  </si>
  <si>
    <t>Diet A</t>
  </si>
  <si>
    <t>Diet B</t>
  </si>
  <si>
    <t>Diet C</t>
  </si>
  <si>
    <t>Diet D</t>
  </si>
  <si>
    <t>Diet E</t>
  </si>
  <si>
    <t>tank 1</t>
  </si>
  <si>
    <t>tank 2</t>
  </si>
  <si>
    <t>tank 3</t>
  </si>
  <si>
    <t>tank 4</t>
  </si>
  <si>
    <t>tank 5</t>
  </si>
  <si>
    <t>tank 6</t>
  </si>
  <si>
    <t xml:space="preserve">weight </t>
  </si>
  <si>
    <t>viscera</t>
  </si>
  <si>
    <t>liver</t>
  </si>
  <si>
    <t>fat</t>
  </si>
  <si>
    <t>HSI</t>
  </si>
  <si>
    <t>VSI</t>
  </si>
  <si>
    <t>sd</t>
  </si>
  <si>
    <t>tank 7</t>
  </si>
  <si>
    <t>tank 8</t>
  </si>
  <si>
    <t>tank 9</t>
  </si>
  <si>
    <t>tank 10</t>
  </si>
  <si>
    <t>tank 11</t>
  </si>
  <si>
    <t>tank 12</t>
  </si>
  <si>
    <t>tank 13</t>
  </si>
  <si>
    <t>tank 14</t>
  </si>
  <si>
    <t>tank 15</t>
  </si>
  <si>
    <t>Overall performance</t>
  </si>
  <si>
    <t>Weight gain and SGR</t>
  </si>
  <si>
    <t>Treatment</t>
  </si>
  <si>
    <t>Avr. Weight day 0</t>
  </si>
  <si>
    <t>Avr. Weight day 119</t>
  </si>
  <si>
    <t>Weight gain</t>
  </si>
  <si>
    <t>Avr. Weight gain</t>
  </si>
  <si>
    <t>SGR</t>
  </si>
  <si>
    <t>Avr. SGR</t>
  </si>
  <si>
    <t>C</t>
  </si>
  <si>
    <t>Feed intake</t>
  </si>
  <si>
    <t>FCR</t>
  </si>
  <si>
    <t>Feed/Fish</t>
  </si>
  <si>
    <t>Avr. Feed/Fish</t>
  </si>
  <si>
    <t>FI</t>
  </si>
  <si>
    <t>Avr. FI</t>
  </si>
  <si>
    <t>Feed conversion rate</t>
  </si>
  <si>
    <t>Biomass day 0</t>
  </si>
  <si>
    <t>Biomass day 119</t>
  </si>
  <si>
    <t>Dead (weight)</t>
  </si>
  <si>
    <t>Biomass gain and dead</t>
  </si>
  <si>
    <t>Feed</t>
  </si>
  <si>
    <t>Avr. FCR</t>
  </si>
  <si>
    <t>Survival %</t>
  </si>
  <si>
    <t>N fish day 0</t>
  </si>
  <si>
    <t>N fish day 119</t>
  </si>
  <si>
    <t>Avr. Survival %</t>
  </si>
  <si>
    <t xml:space="preserve">Feed consumption </t>
  </si>
  <si>
    <t>Tank11</t>
  </si>
  <si>
    <t>Date</t>
  </si>
  <si>
    <t>day</t>
  </si>
  <si>
    <t>Feed/fish</t>
  </si>
  <si>
    <t>Total feed 0-109</t>
  </si>
  <si>
    <t>VFI</t>
  </si>
  <si>
    <t>mean VFI</t>
  </si>
  <si>
    <t>Mean VFI x diet</t>
  </si>
  <si>
    <t xml:space="preserve">tank 5 </t>
  </si>
  <si>
    <t>Diet F</t>
  </si>
  <si>
    <t>Mean VFI</t>
  </si>
  <si>
    <t>CF</t>
  </si>
  <si>
    <t>TANK 3</t>
  </si>
  <si>
    <t>TANK 7</t>
  </si>
  <si>
    <t>TANK 13</t>
  </si>
  <si>
    <t>TANK 2</t>
  </si>
  <si>
    <t>TANK 10</t>
  </si>
  <si>
    <t>TANK 11</t>
  </si>
  <si>
    <t>TANK 1</t>
  </si>
  <si>
    <t>TANK 6</t>
  </si>
  <si>
    <t>TANK 8</t>
  </si>
  <si>
    <t>TANK 5</t>
  </si>
  <si>
    <t>TANK 9</t>
  </si>
  <si>
    <t>TANK 14</t>
  </si>
  <si>
    <t>TANK 4</t>
  </si>
  <si>
    <t>TANK 12</t>
  </si>
  <si>
    <t>TANK 15</t>
  </si>
  <si>
    <t>%uneaten feed A</t>
  </si>
  <si>
    <t>%uneaten feed B</t>
  </si>
  <si>
    <t>%uneaten feed C</t>
  </si>
  <si>
    <t>%uneaten feed D</t>
  </si>
  <si>
    <t>%uneaten feed E</t>
  </si>
  <si>
    <t>MEAN %uneaten feed</t>
  </si>
  <si>
    <t>Day</t>
  </si>
  <si>
    <t>Admnistr.</t>
  </si>
  <si>
    <t>Uneaten</t>
  </si>
  <si>
    <t>Uneaten as it is</t>
  </si>
  <si>
    <t>Ingested</t>
  </si>
  <si>
    <t>Administr.</t>
  </si>
  <si>
    <t>Feed dry matter calculation</t>
  </si>
  <si>
    <t>As it is</t>
  </si>
  <si>
    <t>Dry matter</t>
  </si>
  <si>
    <t>g</t>
  </si>
  <si>
    <t>% dm</t>
  </si>
  <si>
    <t xml:space="preserve"> </t>
  </si>
  <si>
    <t>Daily growth</t>
  </si>
  <si>
    <t>Feed, g</t>
  </si>
  <si>
    <t>Feed, %BW</t>
  </si>
  <si>
    <t>Weight, g</t>
  </si>
  <si>
    <t>Average</t>
  </si>
  <si>
    <t>Dead</t>
  </si>
  <si>
    <t>N° fish left</t>
  </si>
  <si>
    <t>weight dead fish</t>
  </si>
  <si>
    <t>TOTAL</t>
  </si>
  <si>
    <t>Dead fish</t>
  </si>
  <si>
    <t>Dead biomass</t>
  </si>
  <si>
    <t>left fish</t>
  </si>
  <si>
    <t>Cesenatico 2021</t>
  </si>
  <si>
    <t>0FM100F0</t>
  </si>
  <si>
    <t>0FM0FO</t>
  </si>
  <si>
    <t>0FM0FO50SP</t>
  </si>
  <si>
    <t>0FM0FO0SP</t>
  </si>
  <si>
    <t>Avr. VSI</t>
  </si>
  <si>
    <t>Viscerosomatic Index</t>
  </si>
  <si>
    <t>Hepatosomatic Index</t>
  </si>
  <si>
    <t>Avr. HSI</t>
  </si>
  <si>
    <t>Somatic Index</t>
  </si>
  <si>
    <t>Daily Feed Intake</t>
  </si>
  <si>
    <t xml:space="preserve">New Tech Aqua </t>
  </si>
  <si>
    <t>New Tech Aqua</t>
  </si>
  <si>
    <t>0FM100FO</t>
  </si>
  <si>
    <t>OFM100FO</t>
  </si>
  <si>
    <t>Avr. CF</t>
  </si>
  <si>
    <t>Condition Factor</t>
  </si>
  <si>
    <t>Avr. Lenght day 119</t>
  </si>
  <si>
    <t>Arg. Length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</si>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</sst>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dddd&quot;, &quot;mmmm\ dd&quot;, &quot;yyyy"/>
    <numFmt numFmtId="166" formatCode="mm/dd/yyyy"/>
    <numFmt numFmtId="167" formatCode="0.0"/>
    <numFmt numFmtId="168" formatCode="_ * #,##0.00_ ;_ * \-#,##0.00_ ;_ * &quot;-&quot;??_ ;_ @_ "/>
    <numFmt numFmtId="169" formatCode="0.000"/>
    <numFmt numFmtId="170" formatCode="[$-410]d\ mmmm\ yyyy;@"/>
    <numFmt numFmtId="171" formatCode="0.0000"/>
  </numFmts>
  <fonts count="5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1"/>
    </font>
    <font>
      <sz val="10"/>
      <name val="Arial"/>
      <family val="2"/>
      <charset val="1"/>
    </font>
    <font>
      <b/>
      <sz val="8"/>
      <name val="Calibri"/>
      <family val="2"/>
      <charset val="1"/>
    </font>
    <font>
      <sz val="8"/>
      <name val="Arial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8"/>
      <color rgb="FF000000"/>
      <name val="Arial"/>
      <family val="2"/>
      <charset val="1"/>
    </font>
    <font>
      <sz val="8"/>
      <color rgb="FF99CC00"/>
      <name val="Arial"/>
      <family val="2"/>
      <charset val="1"/>
    </font>
    <font>
      <sz val="8"/>
      <color rgb="FF000000"/>
      <name val="Arial"/>
      <family val="2"/>
      <charset val="1"/>
    </font>
    <font>
      <b/>
      <sz val="10"/>
      <name val="Arial"/>
      <family val="2"/>
      <charset val="1"/>
    </font>
    <font>
      <sz val="14"/>
      <name val="Calibri"/>
      <family val="2"/>
      <charset val="1"/>
    </font>
    <font>
      <b/>
      <sz val="14"/>
      <name val="Calibri"/>
      <family val="2"/>
      <charset val="1"/>
    </font>
    <font>
      <b/>
      <sz val="20"/>
      <name val="Calibri"/>
      <family val="2"/>
      <charset val="1"/>
    </font>
    <font>
      <sz val="14"/>
      <color rgb="FF000000"/>
      <name val="Calibri"/>
      <family val="2"/>
      <charset val="1"/>
    </font>
    <font>
      <sz val="8"/>
      <name val="Arial"/>
      <family val="2"/>
    </font>
    <font>
      <b/>
      <sz val="8"/>
      <color rgb="FFFF0000"/>
      <name val="Arial"/>
      <family val="2"/>
      <charset val="1"/>
    </font>
    <font>
      <sz val="10"/>
      <name val="Arial"/>
      <family val="2"/>
    </font>
    <font>
      <sz val="14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1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charset val="1"/>
    </font>
    <font>
      <b/>
      <sz val="11"/>
      <color theme="0"/>
      <name val="Arial"/>
      <family val="2"/>
    </font>
    <font>
      <sz val="11"/>
      <color theme="1"/>
      <name val="Calibri"/>
      <family val="2"/>
      <charset val="1"/>
    </font>
    <font>
      <sz val="8"/>
      <name val="Arial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444444"/>
      <name val="Calibri"/>
      <family val="2"/>
      <charset val="1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00"/>
        <bgColor rgb="FFFFC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7" fillId="0" borderId="0"/>
    <xf numFmtId="0" fontId="25" fillId="0" borderId="0"/>
    <xf numFmtId="0" fontId="23" fillId="0" borderId="0"/>
    <xf numFmtId="9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</cellStyleXfs>
  <cellXfs count="489">
    <xf numFmtId="0" fontId="0" fillId="0" borderId="0" xfId="0"/>
    <xf numFmtId="0" fontId="0" fillId="0" borderId="15" xfId="0" applyBorder="1"/>
    <xf numFmtId="0" fontId="0" fillId="0" borderId="19" xfId="0" applyBorder="1"/>
    <xf numFmtId="0" fontId="16" fillId="0" borderId="2" xfId="0" applyFont="1" applyBorder="1" applyAlignment="1">
      <alignment horizontal="center" wrapText="1"/>
    </xf>
    <xf numFmtId="0" fontId="17" fillId="0" borderId="0" xfId="1" applyFont="1" applyAlignment="1">
      <alignment horizontal="center"/>
    </xf>
    <xf numFmtId="0" fontId="17" fillId="0" borderId="0" xfId="1" applyFont="1"/>
    <xf numFmtId="0" fontId="7" fillId="0" borderId="0" xfId="1"/>
    <xf numFmtId="167" fontId="17" fillId="0" borderId="0" xfId="1" applyNumberFormat="1" applyFont="1" applyAlignment="1">
      <alignment horizontal="center"/>
    </xf>
    <xf numFmtId="2" fontId="17" fillId="0" borderId="0" xfId="1" applyNumberFormat="1" applyFont="1" applyAlignment="1">
      <alignment horizontal="center"/>
    </xf>
    <xf numFmtId="2" fontId="17" fillId="0" borderId="0" xfId="1" applyNumberFormat="1" applyFont="1"/>
    <xf numFmtId="0" fontId="18" fillId="0" borderId="0" xfId="1" applyFont="1" applyAlignment="1">
      <alignment horizontal="center"/>
    </xf>
    <xf numFmtId="0" fontId="16" fillId="0" borderId="0" xfId="1" applyFont="1"/>
    <xf numFmtId="0" fontId="18" fillId="0" borderId="2" xfId="1" applyFont="1" applyBorder="1" applyAlignment="1">
      <alignment horizontal="center"/>
    </xf>
    <xf numFmtId="0" fontId="17" fillId="0" borderId="2" xfId="1" applyFont="1" applyBorder="1" applyAlignment="1">
      <alignment horizontal="center" vertical="center"/>
    </xf>
    <xf numFmtId="1" fontId="17" fillId="0" borderId="5" xfId="1" applyNumberFormat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8" fillId="0" borderId="2" xfId="1" applyFont="1" applyBorder="1" applyAlignment="1">
      <alignment horizontal="center" vertical="center"/>
    </xf>
    <xf numFmtId="165" fontId="17" fillId="0" borderId="2" xfId="1" applyNumberFormat="1" applyFont="1" applyBorder="1" applyAlignment="1">
      <alignment horizontal="center"/>
    </xf>
    <xf numFmtId="2" fontId="17" fillId="0" borderId="2" xfId="1" applyNumberFormat="1" applyFont="1" applyBorder="1" applyAlignment="1">
      <alignment horizontal="center"/>
    </xf>
    <xf numFmtId="2" fontId="17" fillId="0" borderId="5" xfId="1" applyNumberFormat="1" applyFont="1" applyBorder="1"/>
    <xf numFmtId="2" fontId="17" fillId="0" borderId="6" xfId="1" applyNumberFormat="1" applyFont="1" applyBorder="1"/>
    <xf numFmtId="0" fontId="7" fillId="3" borderId="0" xfId="1" applyFill="1"/>
    <xf numFmtId="0" fontId="23" fillId="0" borderId="2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167" fontId="24" fillId="0" borderId="8" xfId="1" applyNumberFormat="1" applyFont="1" applyBorder="1" applyAlignment="1">
      <alignment horizontal="center"/>
    </xf>
    <xf numFmtId="0" fontId="24" fillId="0" borderId="29" xfId="1" applyFont="1" applyBorder="1"/>
    <xf numFmtId="0" fontId="24" fillId="0" borderId="5" xfId="1" applyFont="1" applyBorder="1"/>
    <xf numFmtId="0" fontId="24" fillId="0" borderId="6" xfId="1" applyFont="1" applyBorder="1"/>
    <xf numFmtId="0" fontId="0" fillId="0" borderId="20" xfId="0" applyBorder="1"/>
    <xf numFmtId="0" fontId="0" fillId="0" borderId="21" xfId="0" applyBorder="1"/>
    <xf numFmtId="0" fontId="0" fillId="0" borderId="28" xfId="0" applyBorder="1"/>
    <xf numFmtId="0" fontId="16" fillId="2" borderId="29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165" fontId="16" fillId="0" borderId="2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0" fillId="6" borderId="0" xfId="0" applyFill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39" xfId="0" applyBorder="1"/>
    <xf numFmtId="0" fontId="9" fillId="0" borderId="0" xfId="1" applyFont="1"/>
    <xf numFmtId="0" fontId="20" fillId="0" borderId="2" xfId="1" applyFont="1" applyBorder="1" applyAlignment="1">
      <alignment horizontal="center"/>
    </xf>
    <xf numFmtId="2" fontId="27" fillId="0" borderId="0" xfId="8" applyNumberFormat="1" applyFont="1" applyAlignment="1">
      <alignment horizontal="left" vertical="center"/>
    </xf>
    <xf numFmtId="0" fontId="28" fillId="0" borderId="0" xfId="8" applyFont="1"/>
    <xf numFmtId="0" fontId="29" fillId="0" borderId="0" xfId="8" applyFont="1"/>
    <xf numFmtId="2" fontId="28" fillId="0" borderId="0" xfId="8" applyNumberFormat="1" applyFont="1"/>
    <xf numFmtId="14" fontId="28" fillId="0" borderId="0" xfId="8" applyNumberFormat="1" applyFont="1"/>
    <xf numFmtId="167" fontId="28" fillId="0" borderId="0" xfId="8" applyNumberFormat="1" applyFont="1"/>
    <xf numFmtId="0" fontId="26" fillId="0" borderId="0" xfId="8" applyFont="1"/>
    <xf numFmtId="0" fontId="23" fillId="0" borderId="0" xfId="8" applyFont="1"/>
    <xf numFmtId="0" fontId="30" fillId="0" borderId="0" xfId="8" applyFont="1"/>
    <xf numFmtId="2" fontId="30" fillId="0" borderId="0" xfId="8" applyNumberFormat="1" applyFont="1"/>
    <xf numFmtId="2" fontId="23" fillId="0" borderId="0" xfId="8" applyNumberFormat="1" applyFont="1"/>
    <xf numFmtId="0" fontId="23" fillId="0" borderId="0" xfId="8" applyFont="1" applyAlignment="1">
      <alignment horizontal="center"/>
    </xf>
    <xf numFmtId="167" fontId="23" fillId="0" borderId="0" xfId="8" applyNumberFormat="1" applyFont="1"/>
    <xf numFmtId="0" fontId="30" fillId="0" borderId="0" xfId="8" applyFont="1" applyAlignment="1">
      <alignment horizontal="center"/>
    </xf>
    <xf numFmtId="0" fontId="26" fillId="8" borderId="28" xfId="8" applyFont="1" applyFill="1" applyBorder="1" applyAlignment="1">
      <alignment horizontal="center" vertical="center"/>
    </xf>
    <xf numFmtId="0" fontId="26" fillId="8" borderId="34" xfId="8" applyFont="1" applyFill="1" applyBorder="1" applyAlignment="1">
      <alignment horizontal="center" vertical="center"/>
    </xf>
    <xf numFmtId="0" fontId="26" fillId="9" borderId="28" xfId="8" applyFont="1" applyFill="1" applyBorder="1" applyAlignment="1">
      <alignment horizontal="center" vertical="center"/>
    </xf>
    <xf numFmtId="0" fontId="26" fillId="9" borderId="4" xfId="8" applyFont="1" applyFill="1" applyBorder="1" applyAlignment="1">
      <alignment horizontal="center" vertical="center"/>
    </xf>
    <xf numFmtId="0" fontId="7" fillId="5" borderId="0" xfId="1" applyFill="1"/>
    <xf numFmtId="0" fontId="7" fillId="11" borderId="0" xfId="1" applyFill="1"/>
    <xf numFmtId="0" fontId="17" fillId="0" borderId="10" xfId="1" applyFont="1" applyBorder="1" applyAlignment="1">
      <alignment horizontal="center"/>
    </xf>
    <xf numFmtId="0" fontId="18" fillId="0" borderId="30" xfId="1" applyFont="1" applyBorder="1" applyAlignment="1">
      <alignment vertical="center"/>
    </xf>
    <xf numFmtId="0" fontId="17" fillId="0" borderId="27" xfId="1" applyFont="1" applyBorder="1" applyAlignment="1">
      <alignment horizontal="center"/>
    </xf>
    <xf numFmtId="0" fontId="24" fillId="0" borderId="27" xfId="1" applyFont="1" applyBorder="1"/>
    <xf numFmtId="2" fontId="17" fillId="0" borderId="27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2" fontId="9" fillId="0" borderId="0" xfId="1" applyNumberFormat="1" applyFont="1" applyAlignment="1">
      <alignment horizontal="center"/>
    </xf>
    <xf numFmtId="2" fontId="26" fillId="0" borderId="0" xfId="10" applyNumberFormat="1" applyFont="1" applyAlignment="1">
      <alignment horizontal="left" vertical="center"/>
    </xf>
    <xf numFmtId="2" fontId="26" fillId="0" borderId="0" xfId="10" applyNumberFormat="1" applyFont="1" applyAlignment="1">
      <alignment horizontal="center" vertical="center"/>
    </xf>
    <xf numFmtId="0" fontId="3" fillId="0" borderId="0" xfId="10"/>
    <xf numFmtId="0" fontId="3" fillId="0" borderId="27" xfId="10" applyBorder="1"/>
    <xf numFmtId="165" fontId="9" fillId="0" borderId="2" xfId="1" applyNumberFormat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2" fontId="9" fillId="0" borderId="8" xfId="1" applyNumberFormat="1" applyFont="1" applyBorder="1" applyAlignment="1">
      <alignment horizontal="center"/>
    </xf>
    <xf numFmtId="2" fontId="13" fillId="0" borderId="13" xfId="1" applyNumberFormat="1" applyFont="1" applyBorder="1" applyAlignment="1">
      <alignment horizontal="center"/>
    </xf>
    <xf numFmtId="0" fontId="13" fillId="0" borderId="0" xfId="1" applyFont="1" applyAlignment="1">
      <alignment wrapText="1"/>
    </xf>
    <xf numFmtId="0" fontId="6" fillId="0" borderId="22" xfId="1" applyFont="1" applyBorder="1"/>
    <xf numFmtId="0" fontId="6" fillId="0" borderId="0" xfId="1" applyFont="1"/>
    <xf numFmtId="0" fontId="10" fillId="0" borderId="0" xfId="0" applyFont="1"/>
    <xf numFmtId="2" fontId="6" fillId="0" borderId="0" xfId="1" applyNumberFormat="1" applyFont="1"/>
    <xf numFmtId="167" fontId="6" fillId="0" borderId="23" xfId="1" applyNumberFormat="1" applyFont="1" applyBorder="1"/>
    <xf numFmtId="0" fontId="14" fillId="0" borderId="0" xfId="1" applyFont="1"/>
    <xf numFmtId="167" fontId="14" fillId="0" borderId="0" xfId="1" applyNumberFormat="1" applyFont="1"/>
    <xf numFmtId="0" fontId="13" fillId="0" borderId="0" xfId="1" applyFont="1"/>
    <xf numFmtId="2" fontId="13" fillId="0" borderId="0" xfId="1" applyNumberFormat="1" applyFont="1"/>
    <xf numFmtId="167" fontId="13" fillId="0" borderId="0" xfId="1" applyNumberFormat="1" applyFont="1"/>
    <xf numFmtId="2" fontId="9" fillId="0" borderId="0" xfId="1" applyNumberFormat="1" applyFont="1"/>
    <xf numFmtId="0" fontId="21" fillId="0" borderId="0" xfId="1" applyFont="1"/>
    <xf numFmtId="0" fontId="8" fillId="0" borderId="0" xfId="1" applyFont="1"/>
    <xf numFmtId="0" fontId="9" fillId="0" borderId="0" xfId="1" applyFont="1" applyAlignment="1">
      <alignment wrapText="1"/>
    </xf>
    <xf numFmtId="0" fontId="11" fillId="0" borderId="0" xfId="1" applyFont="1"/>
    <xf numFmtId="0" fontId="9" fillId="0" borderId="0" xfId="1" applyFont="1" applyAlignment="1">
      <alignment horizontal="center"/>
    </xf>
    <xf numFmtId="0" fontId="13" fillId="0" borderId="42" xfId="1" applyFont="1" applyBorder="1" applyAlignment="1">
      <alignment horizontal="center" wrapText="1"/>
    </xf>
    <xf numFmtId="0" fontId="13" fillId="0" borderId="48" xfId="1" applyFont="1" applyBorder="1" applyAlignment="1">
      <alignment horizontal="center" wrapText="1"/>
    </xf>
    <xf numFmtId="0" fontId="13" fillId="0" borderId="49" xfId="1" applyFont="1" applyBorder="1" applyAlignment="1">
      <alignment horizontal="center" wrapText="1"/>
    </xf>
    <xf numFmtId="165" fontId="12" fillId="0" borderId="2" xfId="1" applyNumberFormat="1" applyFont="1" applyBorder="1" applyAlignment="1">
      <alignment horizontal="center"/>
    </xf>
    <xf numFmtId="0" fontId="8" fillId="0" borderId="17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13" fillId="0" borderId="0" xfId="1" applyFont="1" applyAlignment="1">
      <alignment horizontal="center" wrapText="1"/>
    </xf>
    <xf numFmtId="0" fontId="11" fillId="0" borderId="2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0" xfId="1" applyFont="1" applyBorder="1" applyAlignment="1">
      <alignment horizontal="center"/>
    </xf>
    <xf numFmtId="169" fontId="13" fillId="0" borderId="0" xfId="1" applyNumberFormat="1" applyFont="1" applyAlignment="1">
      <alignment horizontal="center"/>
    </xf>
    <xf numFmtId="2" fontId="9" fillId="0" borderId="36" xfId="1" applyNumberFormat="1" applyFont="1" applyBorder="1" applyAlignment="1">
      <alignment horizontal="center"/>
    </xf>
    <xf numFmtId="2" fontId="9" fillId="0" borderId="44" xfId="1" applyNumberFormat="1" applyFont="1" applyBorder="1" applyAlignment="1">
      <alignment horizontal="center"/>
    </xf>
    <xf numFmtId="2" fontId="9" fillId="0" borderId="37" xfId="1" applyNumberFormat="1" applyFont="1" applyBorder="1" applyAlignment="1">
      <alignment horizontal="center"/>
    </xf>
    <xf numFmtId="2" fontId="9" fillId="0" borderId="33" xfId="1" applyNumberFormat="1" applyFont="1" applyBorder="1" applyAlignment="1">
      <alignment horizontal="center"/>
    </xf>
    <xf numFmtId="2" fontId="13" fillId="0" borderId="12" xfId="1" applyNumberFormat="1" applyFont="1" applyBorder="1" applyAlignment="1">
      <alignment horizontal="center"/>
    </xf>
    <xf numFmtId="0" fontId="6" fillId="0" borderId="19" xfId="1" applyFont="1" applyBorder="1" applyAlignment="1">
      <alignment horizontal="left"/>
    </xf>
    <xf numFmtId="0" fontId="6" fillId="0" borderId="21" xfId="1" applyFont="1" applyBorder="1"/>
    <xf numFmtId="0" fontId="6" fillId="0" borderId="20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15" fillId="0" borderId="0" xfId="1" applyFont="1"/>
    <xf numFmtId="0" fontId="0" fillId="0" borderId="11" xfId="0" applyBorder="1"/>
    <xf numFmtId="0" fontId="33" fillId="14" borderId="22" xfId="1" applyFont="1" applyFill="1" applyBorder="1"/>
    <xf numFmtId="0" fontId="36" fillId="13" borderId="22" xfId="1" applyFont="1" applyFill="1" applyBorder="1"/>
    <xf numFmtId="0" fontId="37" fillId="4" borderId="22" xfId="1" applyFont="1" applyFill="1" applyBorder="1"/>
    <xf numFmtId="0" fontId="37" fillId="15" borderId="22" xfId="1" applyFont="1" applyFill="1" applyBorder="1"/>
    <xf numFmtId="0" fontId="38" fillId="16" borderId="24" xfId="0" applyFont="1" applyFill="1" applyBorder="1"/>
    <xf numFmtId="2" fontId="9" fillId="0" borderId="38" xfId="1" applyNumberFormat="1" applyFont="1" applyBorder="1" applyAlignment="1">
      <alignment horizontal="center"/>
    </xf>
    <xf numFmtId="2" fontId="9" fillId="0" borderId="51" xfId="1" applyNumberFormat="1" applyFont="1" applyBorder="1" applyAlignment="1">
      <alignment horizontal="center"/>
    </xf>
    <xf numFmtId="0" fontId="24" fillId="0" borderId="7" xfId="1" applyFont="1" applyBorder="1"/>
    <xf numFmtId="0" fontId="24" fillId="0" borderId="8" xfId="1" applyFont="1" applyBorder="1"/>
    <xf numFmtId="0" fontId="24" fillId="0" borderId="9" xfId="1" applyFont="1" applyBorder="1"/>
    <xf numFmtId="0" fontId="0" fillId="0" borderId="51" xfId="0" applyBorder="1"/>
    <xf numFmtId="0" fontId="39" fillId="0" borderId="0" xfId="0" applyFont="1"/>
    <xf numFmtId="171" fontId="0" fillId="0" borderId="0" xfId="0" applyNumberFormat="1"/>
    <xf numFmtId="165" fontId="9" fillId="20" borderId="2" xfId="1" applyNumberFormat="1" applyFont="1" applyFill="1" applyBorder="1" applyAlignment="1">
      <alignment horizontal="center"/>
    </xf>
    <xf numFmtId="0" fontId="11" fillId="20" borderId="2" xfId="1" applyFont="1" applyFill="1" applyBorder="1" applyAlignment="1">
      <alignment horizontal="center"/>
    </xf>
    <xf numFmtId="2" fontId="9" fillId="20" borderId="51" xfId="1" applyNumberFormat="1" applyFont="1" applyFill="1" applyBorder="1" applyAlignment="1">
      <alignment horizontal="center"/>
    </xf>
    <xf numFmtId="0" fontId="0" fillId="20" borderId="0" xfId="0" applyFill="1"/>
    <xf numFmtId="2" fontId="13" fillId="20" borderId="12" xfId="1" applyNumberFormat="1" applyFont="1" applyFill="1" applyBorder="1" applyAlignment="1">
      <alignment horizontal="center"/>
    </xf>
    <xf numFmtId="2" fontId="13" fillId="20" borderId="13" xfId="1" applyNumberFormat="1" applyFont="1" applyFill="1" applyBorder="1" applyAlignment="1">
      <alignment horizontal="center"/>
    </xf>
    <xf numFmtId="0" fontId="13" fillId="20" borderId="0" xfId="1" applyFont="1" applyFill="1" applyAlignment="1">
      <alignment wrapText="1"/>
    </xf>
    <xf numFmtId="0" fontId="10" fillId="20" borderId="0" xfId="0" applyFont="1" applyFill="1"/>
    <xf numFmtId="0" fontId="6" fillId="20" borderId="22" xfId="1" applyFont="1" applyFill="1" applyBorder="1"/>
    <xf numFmtId="0" fontId="6" fillId="20" borderId="0" xfId="1" applyFont="1" applyFill="1"/>
    <xf numFmtId="0" fontId="6" fillId="20" borderId="23" xfId="1" applyFont="1" applyFill="1" applyBorder="1"/>
    <xf numFmtId="0" fontId="9" fillId="20" borderId="0" xfId="1" applyFont="1" applyFill="1"/>
    <xf numFmtId="2" fontId="40" fillId="0" borderId="51" xfId="1" applyNumberFormat="1" applyFont="1" applyBorder="1" applyAlignment="1">
      <alignment horizontal="center"/>
    </xf>
    <xf numFmtId="2" fontId="40" fillId="0" borderId="8" xfId="1" applyNumberFormat="1" applyFont="1" applyBorder="1" applyAlignment="1">
      <alignment horizontal="center"/>
    </xf>
    <xf numFmtId="2" fontId="9" fillId="0" borderId="11" xfId="1" applyNumberFormat="1" applyFont="1" applyBorder="1" applyAlignment="1">
      <alignment horizontal="center"/>
    </xf>
    <xf numFmtId="2" fontId="9" fillId="0" borderId="52" xfId="1" applyNumberFormat="1" applyFont="1" applyBorder="1" applyAlignment="1">
      <alignment horizontal="center"/>
    </xf>
    <xf numFmtId="0" fontId="0" fillId="18" borderId="51" xfId="0" applyFill="1" applyBorder="1"/>
    <xf numFmtId="0" fontId="0" fillId="19" borderId="51" xfId="0" applyFill="1" applyBorder="1"/>
    <xf numFmtId="0" fontId="0" fillId="7" borderId="51" xfId="0" applyFill="1" applyBorder="1"/>
    <xf numFmtId="0" fontId="0" fillId="17" borderId="51" xfId="0" applyFill="1" applyBorder="1"/>
    <xf numFmtId="0" fontId="0" fillId="12" borderId="51" xfId="0" applyFill="1" applyBorder="1"/>
    <xf numFmtId="49" fontId="35" fillId="0" borderId="51" xfId="8" applyNumberFormat="1" applyFont="1" applyBorder="1"/>
    <xf numFmtId="0" fontId="9" fillId="0" borderId="51" xfId="1" applyFont="1" applyBorder="1" applyAlignment="1">
      <alignment horizontal="center"/>
    </xf>
    <xf numFmtId="0" fontId="18" fillId="0" borderId="51" xfId="1" applyFont="1" applyBorder="1" applyAlignment="1">
      <alignment horizontal="center"/>
    </xf>
    <xf numFmtId="0" fontId="17" fillId="0" borderId="51" xfId="1" applyFont="1" applyBorder="1" applyAlignment="1">
      <alignment horizontal="center" vertical="center"/>
    </xf>
    <xf numFmtId="167" fontId="17" fillId="0" borderId="51" xfId="1" applyNumberFormat="1" applyFont="1" applyBorder="1" applyAlignment="1">
      <alignment horizontal="center"/>
    </xf>
    <xf numFmtId="0" fontId="17" fillId="0" borderId="51" xfId="1" applyFont="1" applyBorder="1" applyAlignment="1">
      <alignment horizontal="center"/>
    </xf>
    <xf numFmtId="0" fontId="18" fillId="0" borderId="51" xfId="1" applyFont="1" applyBorder="1" applyAlignment="1">
      <alignment horizontal="center" vertical="center"/>
    </xf>
    <xf numFmtId="0" fontId="24" fillId="0" borderId="51" xfId="1" applyFont="1" applyBorder="1"/>
    <xf numFmtId="167" fontId="24" fillId="0" borderId="51" xfId="1" applyNumberFormat="1" applyFont="1" applyBorder="1" applyAlignment="1">
      <alignment horizontal="center"/>
    </xf>
    <xf numFmtId="167" fontId="17" fillId="0" borderId="51" xfId="1" applyNumberFormat="1" applyFont="1" applyBorder="1"/>
    <xf numFmtId="2" fontId="17" fillId="0" borderId="51" xfId="1" applyNumberFormat="1" applyFont="1" applyBorder="1"/>
    <xf numFmtId="2" fontId="17" fillId="0" borderId="51" xfId="1" applyNumberFormat="1" applyFont="1" applyBorder="1" applyAlignment="1">
      <alignment horizontal="center"/>
    </xf>
    <xf numFmtId="0" fontId="26" fillId="0" borderId="51" xfId="8" applyFont="1" applyBorder="1" applyAlignment="1">
      <alignment horizontal="center"/>
    </xf>
    <xf numFmtId="0" fontId="26" fillId="5" borderId="51" xfId="8" applyFont="1" applyFill="1" applyBorder="1" applyAlignment="1">
      <alignment horizontal="center"/>
    </xf>
    <xf numFmtId="2" fontId="23" fillId="8" borderId="51" xfId="8" applyNumberFormat="1" applyFont="1" applyFill="1" applyBorder="1" applyAlignment="1">
      <alignment horizontal="center" vertical="center"/>
    </xf>
    <xf numFmtId="2" fontId="23" fillId="9" borderId="51" xfId="8" applyNumberFormat="1" applyFont="1" applyFill="1" applyBorder="1" applyAlignment="1">
      <alignment horizontal="center" vertical="center"/>
    </xf>
    <xf numFmtId="2" fontId="23" fillId="10" borderId="51" xfId="8" applyNumberFormat="1" applyFont="1" applyFill="1" applyBorder="1" applyAlignment="1">
      <alignment horizontal="center" vertical="center"/>
    </xf>
    <xf numFmtId="0" fontId="31" fillId="0" borderId="51" xfId="8" applyFont="1" applyBorder="1" applyAlignment="1">
      <alignment horizontal="center"/>
    </xf>
    <xf numFmtId="1" fontId="23" fillId="8" borderId="51" xfId="8" applyNumberFormat="1" applyFont="1" applyFill="1" applyBorder="1" applyAlignment="1">
      <alignment horizontal="center" vertical="center"/>
    </xf>
    <xf numFmtId="167" fontId="23" fillId="8" borderId="51" xfId="8" applyNumberFormat="1" applyFont="1" applyFill="1" applyBorder="1" applyAlignment="1">
      <alignment horizontal="center" vertical="center"/>
    </xf>
    <xf numFmtId="1" fontId="23" fillId="9" borderId="51" xfId="8" applyNumberFormat="1" applyFont="1" applyFill="1" applyBorder="1" applyAlignment="1">
      <alignment horizontal="center" vertical="center"/>
    </xf>
    <xf numFmtId="165" fontId="9" fillId="21" borderId="2" xfId="1" applyNumberFormat="1" applyFont="1" applyFill="1" applyBorder="1" applyAlignment="1">
      <alignment horizontal="center"/>
    </xf>
    <xf numFmtId="0" fontId="11" fillId="21" borderId="2" xfId="1" applyFont="1" applyFill="1" applyBorder="1" applyAlignment="1">
      <alignment horizontal="center"/>
    </xf>
    <xf numFmtId="2" fontId="9" fillId="21" borderId="51" xfId="1" applyNumberFormat="1" applyFont="1" applyFill="1" applyBorder="1" applyAlignment="1">
      <alignment horizontal="center"/>
    </xf>
    <xf numFmtId="0" fontId="0" fillId="21" borderId="0" xfId="0" applyFill="1"/>
    <xf numFmtId="2" fontId="13" fillId="21" borderId="12" xfId="1" applyNumberFormat="1" applyFont="1" applyFill="1" applyBorder="1" applyAlignment="1">
      <alignment horizontal="center"/>
    </xf>
    <xf numFmtId="2" fontId="13" fillId="21" borderId="13" xfId="1" applyNumberFormat="1" applyFont="1" applyFill="1" applyBorder="1" applyAlignment="1">
      <alignment horizontal="center"/>
    </xf>
    <xf numFmtId="0" fontId="13" fillId="21" borderId="0" xfId="1" applyFont="1" applyFill="1" applyAlignment="1">
      <alignment wrapText="1"/>
    </xf>
    <xf numFmtId="0" fontId="10" fillId="21" borderId="0" xfId="0" applyFont="1" applyFill="1"/>
    <xf numFmtId="0" fontId="32" fillId="0" borderId="0" xfId="10" applyFont="1"/>
    <xf numFmtId="0" fontId="3" fillId="0" borderId="0" xfId="10" applyAlignment="1">
      <alignment horizontal="center"/>
    </xf>
    <xf numFmtId="2" fontId="3" fillId="0" borderId="0" xfId="10" applyNumberFormat="1"/>
    <xf numFmtId="0" fontId="3" fillId="0" borderId="11" xfId="10" applyBorder="1" applyAlignment="1">
      <alignment horizontal="center"/>
    </xf>
    <xf numFmtId="1" fontId="34" fillId="0" borderId="17" xfId="10" applyNumberFormat="1" applyFont="1" applyBorder="1" applyAlignment="1">
      <alignment horizontal="center"/>
    </xf>
    <xf numFmtId="0" fontId="3" fillId="0" borderId="31" xfId="10" applyBorder="1" applyAlignment="1">
      <alignment horizontal="center"/>
    </xf>
    <xf numFmtId="0" fontId="29" fillId="0" borderId="1" xfId="10" applyFont="1" applyBorder="1"/>
    <xf numFmtId="0" fontId="26" fillId="0" borderId="31" xfId="10" applyFont="1" applyBorder="1" applyAlignment="1">
      <alignment horizontal="center"/>
    </xf>
    <xf numFmtId="0" fontId="26" fillId="0" borderId="49" xfId="10" applyFont="1" applyBorder="1" applyAlignment="1">
      <alignment horizontal="center"/>
    </xf>
    <xf numFmtId="170" fontId="32" fillId="0" borderId="12" xfId="10" applyNumberFormat="1" applyFont="1" applyBorder="1" applyAlignment="1">
      <alignment horizontal="center"/>
    </xf>
    <xf numFmtId="0" fontId="3" fillId="0" borderId="30" xfId="10" applyBorder="1"/>
    <xf numFmtId="2" fontId="3" fillId="0" borderId="30" xfId="10" applyNumberFormat="1" applyBorder="1" applyAlignment="1">
      <alignment horizontal="center" vertical="center"/>
    </xf>
    <xf numFmtId="2" fontId="3" fillId="0" borderId="8" xfId="10" applyNumberFormat="1" applyBorder="1" applyAlignment="1">
      <alignment horizontal="center" vertical="center"/>
    </xf>
    <xf numFmtId="0" fontId="32" fillId="0" borderId="36" xfId="10" applyFont="1" applyBorder="1" applyAlignment="1">
      <alignment horizontal="center"/>
    </xf>
    <xf numFmtId="0" fontId="32" fillId="0" borderId="44" xfId="10" applyFont="1" applyBorder="1"/>
    <xf numFmtId="2" fontId="32" fillId="0" borderId="44" xfId="10" applyNumberFormat="1" applyFont="1" applyBorder="1"/>
    <xf numFmtId="0" fontId="32" fillId="0" borderId="45" xfId="10" applyFont="1" applyBorder="1" applyAlignment="1">
      <alignment horizontal="center"/>
    </xf>
    <xf numFmtId="0" fontId="32" fillId="0" borderId="46" xfId="10" applyFont="1" applyBorder="1"/>
    <xf numFmtId="2" fontId="32" fillId="0" borderId="46" xfId="10" applyNumberFormat="1" applyFont="1" applyBorder="1"/>
    <xf numFmtId="167" fontId="3" fillId="0" borderId="0" xfId="10" applyNumberFormat="1"/>
    <xf numFmtId="2" fontId="9" fillId="0" borderId="55" xfId="1" applyNumberFormat="1" applyFont="1" applyBorder="1" applyAlignment="1">
      <alignment horizontal="center"/>
    </xf>
    <xf numFmtId="2" fontId="9" fillId="21" borderId="55" xfId="1" applyNumberFormat="1" applyFont="1" applyFill="1" applyBorder="1" applyAlignment="1">
      <alignment horizontal="center"/>
    </xf>
    <xf numFmtId="165" fontId="21" fillId="20" borderId="2" xfId="1" applyNumberFormat="1" applyFont="1" applyFill="1" applyBorder="1" applyAlignment="1">
      <alignment horizontal="center" vertical="center"/>
    </xf>
    <xf numFmtId="0" fontId="21" fillId="20" borderId="2" xfId="1" applyFont="1" applyFill="1" applyBorder="1" applyAlignment="1">
      <alignment horizontal="center" vertical="center"/>
    </xf>
    <xf numFmtId="2" fontId="21" fillId="20" borderId="36" xfId="1" applyNumberFormat="1" applyFont="1" applyFill="1" applyBorder="1" applyAlignment="1">
      <alignment horizontal="center" vertical="center"/>
    </xf>
    <xf numFmtId="0" fontId="41" fillId="20" borderId="0" xfId="0" applyFont="1" applyFill="1" applyAlignment="1">
      <alignment horizontal="center" vertical="center"/>
    </xf>
    <xf numFmtId="2" fontId="9" fillId="20" borderId="36" xfId="1" applyNumberFormat="1" applyFont="1" applyFill="1" applyBorder="1" applyAlignment="1">
      <alignment horizontal="center"/>
    </xf>
    <xf numFmtId="2" fontId="40" fillId="20" borderId="51" xfId="1" applyNumberFormat="1" applyFont="1" applyFill="1" applyBorder="1" applyAlignment="1">
      <alignment horizontal="center"/>
    </xf>
    <xf numFmtId="2" fontId="9" fillId="20" borderId="37" xfId="1" applyNumberFormat="1" applyFont="1" applyFill="1" applyBorder="1" applyAlignment="1">
      <alignment horizontal="center"/>
    </xf>
    <xf numFmtId="2" fontId="40" fillId="20" borderId="8" xfId="1" applyNumberFormat="1" applyFont="1" applyFill="1" applyBorder="1" applyAlignment="1">
      <alignment horizontal="center"/>
    </xf>
    <xf numFmtId="2" fontId="9" fillId="20" borderId="33" xfId="1" applyNumberFormat="1" applyFont="1" applyFill="1" applyBorder="1" applyAlignment="1">
      <alignment horizontal="center"/>
    </xf>
    <xf numFmtId="2" fontId="9" fillId="20" borderId="38" xfId="1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2" fontId="9" fillId="20" borderId="55" xfId="1" applyNumberFormat="1" applyFont="1" applyFill="1" applyBorder="1" applyAlignment="1">
      <alignment horizontal="center"/>
    </xf>
    <xf numFmtId="2" fontId="9" fillId="20" borderId="5" xfId="1" applyNumberFormat="1" applyFont="1" applyFill="1" applyBorder="1" applyAlignment="1">
      <alignment horizontal="center"/>
    </xf>
    <xf numFmtId="166" fontId="12" fillId="20" borderId="0" xfId="1" applyNumberFormat="1" applyFont="1" applyFill="1" applyAlignment="1">
      <alignment horizontal="left"/>
    </xf>
    <xf numFmtId="0" fontId="22" fillId="20" borderId="0" xfId="1" applyFont="1" applyFill="1"/>
    <xf numFmtId="0" fontId="13" fillId="20" borderId="0" xfId="1" applyFont="1" applyFill="1"/>
    <xf numFmtId="0" fontId="14" fillId="20" borderId="0" xfId="1" applyFont="1" applyFill="1"/>
    <xf numFmtId="0" fontId="13" fillId="20" borderId="0" xfId="1" applyFont="1" applyFill="1" applyAlignment="1">
      <alignment horizontal="center"/>
    </xf>
    <xf numFmtId="2" fontId="9" fillId="20" borderId="8" xfId="1" applyNumberFormat="1" applyFont="1" applyFill="1" applyBorder="1" applyAlignment="1">
      <alignment horizontal="center"/>
    </xf>
    <xf numFmtId="167" fontId="9" fillId="20" borderId="0" xfId="1" applyNumberFormat="1" applyFont="1" applyFill="1"/>
    <xf numFmtId="167" fontId="14" fillId="20" borderId="0" xfId="1" applyNumberFormat="1" applyFont="1" applyFill="1"/>
    <xf numFmtId="2" fontId="13" fillId="20" borderId="0" xfId="1" applyNumberFormat="1" applyFont="1" applyFill="1"/>
    <xf numFmtId="167" fontId="13" fillId="20" borderId="0" xfId="1" applyNumberFormat="1" applyFont="1" applyFill="1"/>
    <xf numFmtId="2" fontId="9" fillId="20" borderId="0" xfId="1" applyNumberFormat="1" applyFont="1" applyFill="1"/>
    <xf numFmtId="0" fontId="10" fillId="20" borderId="2" xfId="1" applyFont="1" applyFill="1" applyBorder="1" applyAlignment="1">
      <alignment horizontal="center"/>
    </xf>
    <xf numFmtId="0" fontId="15" fillId="20" borderId="0" xfId="1" applyFont="1" applyFill="1"/>
    <xf numFmtId="165" fontId="17" fillId="20" borderId="2" xfId="1" applyNumberFormat="1" applyFont="1" applyFill="1" applyBorder="1" applyAlignment="1">
      <alignment horizontal="center"/>
    </xf>
    <xf numFmtId="0" fontId="17" fillId="20" borderId="2" xfId="1" applyFont="1" applyFill="1" applyBorder="1" applyAlignment="1">
      <alignment horizontal="center"/>
    </xf>
    <xf numFmtId="2" fontId="17" fillId="20" borderId="5" xfId="1" applyNumberFormat="1" applyFont="1" applyFill="1" applyBorder="1"/>
    <xf numFmtId="167" fontId="17" fillId="20" borderId="51" xfId="1" applyNumberFormat="1" applyFont="1" applyFill="1" applyBorder="1"/>
    <xf numFmtId="0" fontId="17" fillId="20" borderId="51" xfId="1" applyFont="1" applyFill="1" applyBorder="1" applyAlignment="1">
      <alignment horizontal="center"/>
    </xf>
    <xf numFmtId="2" fontId="17" fillId="20" borderId="51" xfId="1" applyNumberFormat="1" applyFont="1" applyFill="1" applyBorder="1"/>
    <xf numFmtId="2" fontId="17" fillId="20" borderId="6" xfId="1" applyNumberFormat="1" applyFont="1" applyFill="1" applyBorder="1"/>
    <xf numFmtId="2" fontId="17" fillId="20" borderId="2" xfId="1" applyNumberFormat="1" applyFont="1" applyFill="1" applyBorder="1" applyAlignment="1">
      <alignment horizontal="center"/>
    </xf>
    <xf numFmtId="2" fontId="17" fillId="20" borderId="51" xfId="1" applyNumberFormat="1" applyFont="1" applyFill="1" applyBorder="1" applyAlignment="1">
      <alignment horizontal="center"/>
    </xf>
    <xf numFmtId="2" fontId="17" fillId="20" borderId="27" xfId="1" applyNumberFormat="1" applyFont="1" applyFill="1" applyBorder="1" applyAlignment="1">
      <alignment horizontal="center"/>
    </xf>
    <xf numFmtId="0" fontId="7" fillId="20" borderId="0" xfId="1" applyFill="1"/>
    <xf numFmtId="165" fontId="17" fillId="22" borderId="2" xfId="1" applyNumberFormat="1" applyFont="1" applyFill="1" applyBorder="1" applyAlignment="1">
      <alignment horizontal="center"/>
    </xf>
    <xf numFmtId="0" fontId="17" fillId="22" borderId="2" xfId="1" applyFont="1" applyFill="1" applyBorder="1" applyAlignment="1">
      <alignment horizontal="center"/>
    </xf>
    <xf numFmtId="2" fontId="17" fillId="22" borderId="5" xfId="1" applyNumberFormat="1" applyFont="1" applyFill="1" applyBorder="1"/>
    <xf numFmtId="167" fontId="17" fillId="22" borderId="51" xfId="1" applyNumberFormat="1" applyFont="1" applyFill="1" applyBorder="1"/>
    <xf numFmtId="0" fontId="17" fillId="22" borderId="51" xfId="1" applyFont="1" applyFill="1" applyBorder="1" applyAlignment="1">
      <alignment horizontal="center"/>
    </xf>
    <xf numFmtId="2" fontId="17" fillId="22" borderId="51" xfId="1" applyNumberFormat="1" applyFont="1" applyFill="1" applyBorder="1"/>
    <xf numFmtId="2" fontId="17" fillId="22" borderId="6" xfId="1" applyNumberFormat="1" applyFont="1" applyFill="1" applyBorder="1"/>
    <xf numFmtId="2" fontId="17" fillId="22" borderId="2" xfId="1" applyNumberFormat="1" applyFont="1" applyFill="1" applyBorder="1" applyAlignment="1">
      <alignment horizontal="center"/>
    </xf>
    <xf numFmtId="2" fontId="17" fillId="22" borderId="51" xfId="1" applyNumberFormat="1" applyFont="1" applyFill="1" applyBorder="1" applyAlignment="1">
      <alignment horizontal="center"/>
    </xf>
    <xf numFmtId="2" fontId="17" fillId="22" borderId="27" xfId="1" applyNumberFormat="1" applyFont="1" applyFill="1" applyBorder="1" applyAlignment="1">
      <alignment horizontal="center"/>
    </xf>
    <xf numFmtId="0" fontId="7" fillId="22" borderId="0" xfId="1" applyFill="1"/>
    <xf numFmtId="0" fontId="0" fillId="22" borderId="0" xfId="0" applyFill="1"/>
    <xf numFmtId="165" fontId="17" fillId="23" borderId="2" xfId="1" applyNumberFormat="1" applyFont="1" applyFill="1" applyBorder="1" applyAlignment="1">
      <alignment horizontal="center"/>
    </xf>
    <xf numFmtId="0" fontId="17" fillId="23" borderId="2" xfId="1" applyFont="1" applyFill="1" applyBorder="1" applyAlignment="1">
      <alignment horizontal="center"/>
    </xf>
    <xf numFmtId="2" fontId="17" fillId="23" borderId="5" xfId="1" applyNumberFormat="1" applyFont="1" applyFill="1" applyBorder="1"/>
    <xf numFmtId="167" fontId="17" fillId="23" borderId="51" xfId="1" applyNumberFormat="1" applyFont="1" applyFill="1" applyBorder="1"/>
    <xf numFmtId="0" fontId="17" fillId="23" borderId="51" xfId="1" applyFont="1" applyFill="1" applyBorder="1" applyAlignment="1">
      <alignment horizontal="center"/>
    </xf>
    <xf numFmtId="2" fontId="17" fillId="23" borderId="51" xfId="1" applyNumberFormat="1" applyFont="1" applyFill="1" applyBorder="1"/>
    <xf numFmtId="2" fontId="17" fillId="23" borderId="6" xfId="1" applyNumberFormat="1" applyFont="1" applyFill="1" applyBorder="1"/>
    <xf numFmtId="2" fontId="17" fillId="23" borderId="2" xfId="1" applyNumberFormat="1" applyFont="1" applyFill="1" applyBorder="1" applyAlignment="1">
      <alignment horizontal="center"/>
    </xf>
    <xf numFmtId="2" fontId="17" fillId="23" borderId="51" xfId="1" applyNumberFormat="1" applyFont="1" applyFill="1" applyBorder="1" applyAlignment="1">
      <alignment horizontal="center"/>
    </xf>
    <xf numFmtId="2" fontId="17" fillId="23" borderId="27" xfId="1" applyNumberFormat="1" applyFont="1" applyFill="1" applyBorder="1" applyAlignment="1">
      <alignment horizontal="center"/>
    </xf>
    <xf numFmtId="0" fontId="7" fillId="23" borderId="0" xfId="1" applyFill="1"/>
    <xf numFmtId="0" fontId="0" fillId="23" borderId="0" xfId="0" applyFill="1"/>
    <xf numFmtId="0" fontId="0" fillId="20" borderId="0" xfId="0" applyFill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41" xfId="0" applyBorder="1"/>
    <xf numFmtId="0" fontId="26" fillId="0" borderId="0" xfId="8" applyFont="1" applyAlignment="1">
      <alignment horizontal="center" vertical="center"/>
    </xf>
    <xf numFmtId="2" fontId="23" fillId="0" borderId="0" xfId="8" applyNumberFormat="1" applyFont="1" applyAlignment="1">
      <alignment horizontal="center" vertical="center"/>
    </xf>
    <xf numFmtId="0" fontId="0" fillId="18" borderId="0" xfId="0" applyFill="1"/>
    <xf numFmtId="0" fontId="0" fillId="19" borderId="0" xfId="0" applyFill="1"/>
    <xf numFmtId="0" fontId="0" fillId="7" borderId="0" xfId="0" applyFill="1"/>
    <xf numFmtId="0" fontId="0" fillId="17" borderId="0" xfId="0" applyFill="1"/>
    <xf numFmtId="0" fontId="0" fillId="12" borderId="0" xfId="0" applyFill="1"/>
    <xf numFmtId="0" fontId="0" fillId="19" borderId="23" xfId="0" applyFill="1" applyBorder="1"/>
    <xf numFmtId="0" fontId="0" fillId="0" borderId="22" xfId="0" applyBorder="1"/>
    <xf numFmtId="0" fontId="0" fillId="7" borderId="23" xfId="0" applyFill="1" applyBorder="1"/>
    <xf numFmtId="0" fontId="0" fillId="18" borderId="23" xfId="0" applyFill="1" applyBorder="1"/>
    <xf numFmtId="0" fontId="0" fillId="12" borderId="23" xfId="0" applyFill="1" applyBorder="1"/>
    <xf numFmtId="0" fontId="0" fillId="17" borderId="26" xfId="0" applyFill="1" applyBorder="1"/>
    <xf numFmtId="0" fontId="0" fillId="17" borderId="25" xfId="0" applyFill="1" applyBorder="1"/>
    <xf numFmtId="2" fontId="9" fillId="0" borderId="56" xfId="1" applyNumberFormat="1" applyFont="1" applyBorder="1" applyAlignment="1">
      <alignment horizontal="center"/>
    </xf>
    <xf numFmtId="2" fontId="40" fillId="0" borderId="41" xfId="1" applyNumberFormat="1" applyFont="1" applyBorder="1" applyAlignment="1">
      <alignment horizontal="center"/>
    </xf>
    <xf numFmtId="2" fontId="9" fillId="0" borderId="41" xfId="1" applyNumberFormat="1" applyFont="1" applyBorder="1" applyAlignment="1">
      <alignment horizontal="center"/>
    </xf>
    <xf numFmtId="170" fontId="32" fillId="0" borderId="53" xfId="10" applyNumberFormat="1" applyFont="1" applyBorder="1" applyAlignment="1">
      <alignment horizontal="center"/>
    </xf>
    <xf numFmtId="0" fontId="0" fillId="14" borderId="0" xfId="0" applyFill="1"/>
    <xf numFmtId="0" fontId="0" fillId="14" borderId="51" xfId="0" applyFill="1" applyBorder="1"/>
    <xf numFmtId="0" fontId="0" fillId="14" borderId="11" xfId="0" applyFill="1" applyBorder="1"/>
    <xf numFmtId="0" fontId="0" fillId="0" borderId="23" xfId="0" applyBorder="1"/>
    <xf numFmtId="2" fontId="43" fillId="0" borderId="0" xfId="8" applyNumberFormat="1" applyFont="1" applyAlignment="1">
      <alignment horizontal="center" vertical="center"/>
    </xf>
    <xf numFmtId="0" fontId="1" fillId="0" borderId="0" xfId="10" applyFont="1" applyAlignment="1">
      <alignment horizontal="center"/>
    </xf>
    <xf numFmtId="0" fontId="1" fillId="0" borderId="0" xfId="10" applyFont="1"/>
    <xf numFmtId="2" fontId="1" fillId="0" borderId="0" xfId="10" applyNumberFormat="1" applyFont="1"/>
    <xf numFmtId="0" fontId="0" fillId="19" borderId="51" xfId="0" applyFill="1" applyBorder="1" applyAlignment="1">
      <alignment horizontal="center"/>
    </xf>
    <xf numFmtId="0" fontId="0" fillId="17" borderId="51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12" borderId="51" xfId="0" applyFill="1" applyBorder="1" applyAlignment="1">
      <alignment horizontal="center"/>
    </xf>
    <xf numFmtId="0" fontId="0" fillId="18" borderId="5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167" fontId="23" fillId="9" borderId="11" xfId="8" applyNumberFormat="1" applyFont="1" applyFill="1" applyBorder="1" applyAlignment="1">
      <alignment horizontal="center" vertical="center"/>
    </xf>
    <xf numFmtId="167" fontId="23" fillId="9" borderId="41" xfId="8" applyNumberFormat="1" applyFont="1" applyFill="1" applyBorder="1" applyAlignment="1">
      <alignment horizontal="center" vertical="center"/>
    </xf>
    <xf numFmtId="167" fontId="23" fillId="8" borderId="11" xfId="8" applyNumberFormat="1" applyFont="1" applyFill="1" applyBorder="1" applyAlignment="1">
      <alignment horizontal="center" vertical="center"/>
    </xf>
    <xf numFmtId="167" fontId="23" fillId="8" borderId="41" xfId="8" applyNumberFormat="1" applyFont="1" applyFill="1" applyBorder="1" applyAlignment="1">
      <alignment horizontal="center" vertical="center"/>
    </xf>
    <xf numFmtId="167" fontId="23" fillId="8" borderId="8" xfId="8" applyNumberFormat="1" applyFont="1" applyFill="1" applyBorder="1" applyAlignment="1">
      <alignment horizontal="center" vertical="center"/>
    </xf>
    <xf numFmtId="1" fontId="26" fillId="0" borderId="19" xfId="10" applyNumberFormat="1" applyFont="1" applyBorder="1" applyAlignment="1">
      <alignment horizontal="center"/>
    </xf>
    <xf numFmtId="1" fontId="26" fillId="0" borderId="21" xfId="10" applyNumberFormat="1" applyFont="1" applyBorder="1" applyAlignment="1">
      <alignment horizontal="center"/>
    </xf>
    <xf numFmtId="1" fontId="26" fillId="0" borderId="20" xfId="10" applyNumberFormat="1" applyFont="1" applyBorder="1" applyAlignment="1">
      <alignment horizontal="center"/>
    </xf>
    <xf numFmtId="1" fontId="26" fillId="0" borderId="31" xfId="10" applyNumberFormat="1" applyFont="1" applyBorder="1" applyAlignment="1">
      <alignment horizontal="center"/>
    </xf>
    <xf numFmtId="1" fontId="26" fillId="0" borderId="14" xfId="10" applyNumberFormat="1" applyFont="1" applyBorder="1" applyAlignment="1">
      <alignment horizontal="center"/>
    </xf>
    <xf numFmtId="1" fontId="26" fillId="0" borderId="32" xfId="10" applyNumberFormat="1" applyFont="1" applyBorder="1" applyAlignment="1">
      <alignment horizontal="center"/>
    </xf>
    <xf numFmtId="167" fontId="21" fillId="0" borderId="0" xfId="1" applyNumberFormat="1" applyFont="1" applyAlignment="1">
      <alignment horizontal="center"/>
    </xf>
    <xf numFmtId="2" fontId="21" fillId="0" borderId="0" xfId="1" applyNumberFormat="1" applyFont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7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42" xfId="1" applyFont="1" applyBorder="1" applyAlignment="1">
      <alignment horizontal="center"/>
    </xf>
    <xf numFmtId="0" fontId="18" fillId="0" borderId="12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/>
    </xf>
    <xf numFmtId="0" fontId="18" fillId="0" borderId="3" xfId="1" applyFont="1" applyBorder="1" applyAlignment="1">
      <alignment horizontal="center" vertical="center"/>
    </xf>
    <xf numFmtId="0" fontId="18" fillId="0" borderId="53" xfId="1" applyFont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0" fillId="6" borderId="32" xfId="0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8" borderId="51" xfId="8" applyFont="1" applyFill="1" applyBorder="1" applyAlignment="1">
      <alignment horizontal="center" vertical="center"/>
    </xf>
    <xf numFmtId="2" fontId="23" fillId="8" borderId="51" xfId="8" applyNumberFormat="1" applyFont="1" applyFill="1" applyBorder="1" applyAlignment="1">
      <alignment horizontal="center" vertical="center"/>
    </xf>
    <xf numFmtId="0" fontId="26" fillId="9" borderId="51" xfId="8" applyFont="1" applyFill="1" applyBorder="1" applyAlignment="1">
      <alignment horizontal="center" vertical="center"/>
    </xf>
    <xf numFmtId="2" fontId="23" fillId="9" borderId="51" xfId="8" applyNumberFormat="1" applyFont="1" applyFill="1" applyBorder="1" applyAlignment="1">
      <alignment horizontal="center" vertical="center"/>
    </xf>
    <xf numFmtId="0" fontId="26" fillId="0" borderId="0" xfId="8" applyFont="1" applyFill="1" applyAlignment="1">
      <alignment horizontal="center" vertical="center"/>
    </xf>
    <xf numFmtId="0" fontId="23" fillId="0" borderId="0" xfId="8" applyFont="1" applyFill="1" applyAlignment="1">
      <alignment horizontal="center"/>
    </xf>
    <xf numFmtId="2" fontId="23" fillId="0" borderId="0" xfId="8" applyNumberFormat="1" applyFont="1" applyFill="1" applyAlignment="1">
      <alignment horizontal="center" vertical="center"/>
    </xf>
    <xf numFmtId="0" fontId="26" fillId="10" borderId="51" xfId="8" applyFont="1" applyFill="1" applyBorder="1" applyAlignment="1">
      <alignment horizontal="center" vertical="center"/>
    </xf>
    <xf numFmtId="2" fontId="23" fillId="10" borderId="51" xfId="8" applyNumberFormat="1" applyFont="1" applyFill="1" applyBorder="1" applyAlignment="1">
      <alignment horizontal="center" vertical="center"/>
    </xf>
    <xf numFmtId="0" fontId="23" fillId="10" borderId="51" xfId="8" applyFont="1" applyFill="1" applyBorder="1" applyAlignment="1">
      <alignment horizontal="center"/>
    </xf>
    <xf numFmtId="0" fontId="23" fillId="9" borderId="51" xfId="8" applyFont="1" applyFill="1" applyBorder="1" applyAlignment="1">
      <alignment horizontal="center"/>
    </xf>
    <xf numFmtId="167" fontId="23" fillId="9" borderId="51" xfId="8" applyNumberFormat="1" applyFont="1" applyFill="1" applyBorder="1" applyAlignment="1">
      <alignment horizontal="center" vertical="center"/>
    </xf>
    <xf numFmtId="167" fontId="23" fillId="9" borderId="8" xfId="8" applyNumberFormat="1" applyFont="1" applyFill="1" applyBorder="1" applyAlignment="1">
      <alignment horizontal="center" vertical="center"/>
    </xf>
    <xf numFmtId="0" fontId="31" fillId="8" borderId="11" xfId="8" applyFont="1" applyFill="1" applyBorder="1" applyAlignment="1">
      <alignment horizontal="center" vertical="center"/>
    </xf>
    <xf numFmtId="0" fontId="31" fillId="8" borderId="41" xfId="8" applyFont="1" applyFill="1" applyBorder="1" applyAlignment="1">
      <alignment horizontal="center" vertical="center"/>
    </xf>
    <xf numFmtId="0" fontId="31" fillId="9" borderId="11" xfId="8" applyFont="1" applyFill="1" applyBorder="1" applyAlignment="1">
      <alignment horizontal="center" vertical="center"/>
    </xf>
    <xf numFmtId="0" fontId="31" fillId="9" borderId="41" xfId="8" applyFont="1" applyFill="1" applyBorder="1" applyAlignment="1">
      <alignment horizontal="center" vertical="center"/>
    </xf>
    <xf numFmtId="0" fontId="31" fillId="8" borderId="8" xfId="8" applyFont="1" applyFill="1" applyBorder="1" applyAlignment="1">
      <alignment horizontal="center" vertical="center"/>
    </xf>
    <xf numFmtId="0" fontId="31" fillId="9" borderId="8" xfId="8" applyFont="1" applyFill="1" applyBorder="1" applyAlignment="1">
      <alignment horizontal="center" vertical="center"/>
    </xf>
    <xf numFmtId="0" fontId="45" fillId="0" borderId="0" xfId="8" applyFont="1"/>
    <xf numFmtId="0" fontId="31" fillId="0" borderId="0" xfId="8" applyFont="1"/>
    <xf numFmtId="0" fontId="46" fillId="0" borderId="0" xfId="8" applyFont="1"/>
    <xf numFmtId="0" fontId="31" fillId="8" borderId="51" xfId="8" applyFont="1" applyFill="1" applyBorder="1" applyAlignment="1">
      <alignment horizontal="center" vertical="center"/>
    </xf>
    <xf numFmtId="2" fontId="45" fillId="0" borderId="0" xfId="8" applyNumberFormat="1" applyFont="1"/>
    <xf numFmtId="0" fontId="31" fillId="9" borderId="51" xfId="8" applyFont="1" applyFill="1" applyBorder="1" applyAlignment="1">
      <alignment horizontal="center" vertical="center"/>
    </xf>
    <xf numFmtId="169" fontId="43" fillId="0" borderId="0" xfId="8" applyNumberFormat="1" applyFont="1"/>
    <xf numFmtId="0" fontId="45" fillId="0" borderId="0" xfId="8" applyFont="1" applyAlignment="1">
      <alignment horizontal="center" vertical="center"/>
    </xf>
    <xf numFmtId="0" fontId="31" fillId="0" borderId="0" xfId="8" applyFont="1" applyAlignment="1">
      <alignment horizontal="center" vertical="center"/>
    </xf>
    <xf numFmtId="2" fontId="43" fillId="0" borderId="0" xfId="8" applyNumberFormat="1" applyFont="1"/>
    <xf numFmtId="0" fontId="47" fillId="0" borderId="0" xfId="0" applyFont="1"/>
    <xf numFmtId="0" fontId="31" fillId="10" borderId="51" xfId="8" applyFont="1" applyFill="1" applyBorder="1" applyAlignment="1">
      <alignment horizontal="center" vertical="center"/>
    </xf>
    <xf numFmtId="0" fontId="45" fillId="10" borderId="51" xfId="8" applyFont="1" applyFill="1" applyBorder="1" applyAlignment="1">
      <alignment horizontal="center"/>
    </xf>
    <xf numFmtId="0" fontId="45" fillId="9" borderId="51" xfId="8" applyFont="1" applyFill="1" applyBorder="1" applyAlignment="1">
      <alignment horizontal="center"/>
    </xf>
    <xf numFmtId="0" fontId="31" fillId="0" borderId="0" xfId="8" applyFont="1" applyFill="1" applyAlignment="1">
      <alignment horizontal="center" vertical="center"/>
    </xf>
    <xf numFmtId="0" fontId="43" fillId="0" borderId="0" xfId="8" applyFont="1" applyAlignment="1">
      <alignment horizontal="center"/>
    </xf>
    <xf numFmtId="2" fontId="43" fillId="0" borderId="0" xfId="8" applyNumberFormat="1" applyFont="1" applyAlignment="1">
      <alignment horizontal="center"/>
    </xf>
    <xf numFmtId="2" fontId="23" fillId="0" borderId="0" xfId="8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36" fillId="0" borderId="51" xfId="8" applyFont="1" applyBorder="1" applyAlignment="1">
      <alignment horizontal="center"/>
    </xf>
    <xf numFmtId="0" fontId="48" fillId="0" borderId="51" xfId="8" applyFont="1" applyBorder="1" applyAlignment="1">
      <alignment horizontal="center"/>
    </xf>
    <xf numFmtId="2" fontId="30" fillId="9" borderId="51" xfId="8" applyNumberFormat="1" applyFont="1" applyFill="1" applyBorder="1" applyAlignment="1">
      <alignment horizontal="center" vertical="center"/>
    </xf>
    <xf numFmtId="0" fontId="45" fillId="9" borderId="51" xfId="8" applyFont="1" applyFill="1" applyBorder="1" applyAlignment="1">
      <alignment horizontal="center" vertical="center"/>
    </xf>
    <xf numFmtId="0" fontId="30" fillId="9" borderId="51" xfId="8" applyFont="1" applyFill="1" applyBorder="1" applyAlignment="1">
      <alignment horizontal="center" vertical="center"/>
    </xf>
    <xf numFmtId="2" fontId="43" fillId="9" borderId="51" xfId="8" applyNumberFormat="1" applyFont="1" applyFill="1" applyBorder="1" applyAlignment="1">
      <alignment horizontal="center" vertical="center"/>
    </xf>
    <xf numFmtId="0" fontId="48" fillId="0" borderId="0" xfId="8" applyFont="1"/>
    <xf numFmtId="2" fontId="48" fillId="0" borderId="51" xfId="8" applyNumberFormat="1" applyFont="1" applyBorder="1" applyAlignment="1">
      <alignment horizontal="center" vertical="center"/>
    </xf>
    <xf numFmtId="0" fontId="36" fillId="0" borderId="51" xfId="8" applyFont="1" applyBorder="1" applyAlignment="1">
      <alignment horizontal="center" vertical="center"/>
    </xf>
    <xf numFmtId="2" fontId="30" fillId="10" borderId="51" xfId="8" applyNumberFormat="1" applyFont="1" applyFill="1" applyBorder="1" applyAlignment="1">
      <alignment horizontal="center" vertical="center"/>
    </xf>
    <xf numFmtId="0" fontId="45" fillId="10" borderId="51" xfId="8" applyFont="1" applyFill="1" applyBorder="1" applyAlignment="1">
      <alignment horizontal="center" vertical="center"/>
    </xf>
    <xf numFmtId="0" fontId="30" fillId="10" borderId="51" xfId="8" applyFont="1" applyFill="1" applyBorder="1" applyAlignment="1">
      <alignment horizontal="center" vertical="center"/>
    </xf>
    <xf numFmtId="2" fontId="43" fillId="10" borderId="51" xfId="8" applyNumberFormat="1" applyFont="1" applyFill="1" applyBorder="1" applyAlignment="1">
      <alignment horizontal="center" vertical="center"/>
    </xf>
    <xf numFmtId="2" fontId="45" fillId="10" borderId="51" xfId="8" applyNumberFormat="1" applyFont="1" applyFill="1" applyBorder="1" applyAlignment="1">
      <alignment horizontal="center" vertical="center"/>
    </xf>
    <xf numFmtId="2" fontId="45" fillId="9" borderId="51" xfId="8" applyNumberFormat="1" applyFont="1" applyFill="1" applyBorder="1" applyAlignment="1">
      <alignment horizontal="center" vertical="center"/>
    </xf>
    <xf numFmtId="0" fontId="0" fillId="0" borderId="0" xfId="0" applyBorder="1"/>
    <xf numFmtId="0" fontId="23" fillId="0" borderId="51" xfId="0" applyFont="1" applyBorder="1"/>
    <xf numFmtId="0" fontId="0" fillId="0" borderId="5" xfId="0" applyBorder="1"/>
    <xf numFmtId="0" fontId="0" fillId="0" borderId="6" xfId="0" applyBorder="1"/>
    <xf numFmtId="0" fontId="23" fillId="0" borderId="5" xfId="0" applyFont="1" applyBorder="1"/>
    <xf numFmtId="0" fontId="0" fillId="7" borderId="5" xfId="0" applyFill="1" applyBorder="1"/>
    <xf numFmtId="0" fontId="0" fillId="7" borderId="6" xfId="0" applyFill="1" applyBorder="1"/>
    <xf numFmtId="0" fontId="0" fillId="7" borderId="45" xfId="0" applyFill="1" applyBorder="1"/>
    <xf numFmtId="0" fontId="0" fillId="7" borderId="46" xfId="0" applyFill="1" applyBorder="1"/>
    <xf numFmtId="0" fontId="0" fillId="7" borderId="57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3" fillId="0" borderId="7" xfId="0" applyFont="1" applyBorder="1"/>
    <xf numFmtId="0" fontId="23" fillId="0" borderId="8" xfId="0" applyFont="1" applyBorder="1"/>
    <xf numFmtId="0" fontId="0" fillId="0" borderId="42" xfId="0" applyBorder="1"/>
    <xf numFmtId="0" fontId="0" fillId="0" borderId="48" xfId="0" applyBorder="1"/>
    <xf numFmtId="0" fontId="0" fillId="0" borderId="49" xfId="0" applyBorder="1"/>
    <xf numFmtId="0" fontId="44" fillId="0" borderId="7" xfId="0" applyFont="1" applyBorder="1"/>
    <xf numFmtId="0" fontId="0" fillId="0" borderId="0" xfId="0" applyFill="1"/>
    <xf numFmtId="0" fontId="0" fillId="0" borderId="5" xfId="0" applyFill="1" applyBorder="1"/>
    <xf numFmtId="0" fontId="0" fillId="0" borderId="51" xfId="0" applyFill="1" applyBorder="1"/>
    <xf numFmtId="0" fontId="0" fillId="0" borderId="6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57" xfId="0" applyFill="1" applyBorder="1"/>
    <xf numFmtId="0" fontId="0" fillId="0" borderId="0" xfId="0" applyFill="1" applyBorder="1"/>
    <xf numFmtId="0" fontId="0" fillId="0" borderId="4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6" fillId="0" borderId="0" xfId="1" applyFont="1" applyAlignment="1">
      <alignment horizontal="left"/>
    </xf>
    <xf numFmtId="0" fontId="30" fillId="0" borderId="0" xfId="1" applyFont="1" applyAlignment="1"/>
    <xf numFmtId="0" fontId="31" fillId="0" borderId="0" xfId="0" applyFont="1" applyAlignment="1"/>
    <xf numFmtId="0" fontId="42" fillId="0" borderId="0" xfId="0" applyFont="1"/>
    <xf numFmtId="0" fontId="49" fillId="0" borderId="0" xfId="0" applyFont="1"/>
    <xf numFmtId="2" fontId="23" fillId="0" borderId="0" xfId="0" applyNumberFormat="1" applyFont="1" applyAlignment="1">
      <alignment horizontal="left" vertical="center"/>
    </xf>
    <xf numFmtId="2" fontId="23" fillId="0" borderId="0" xfId="8" applyNumberFormat="1" applyFont="1" applyAlignment="1">
      <alignment horizontal="left" vertical="center"/>
    </xf>
    <xf numFmtId="2" fontId="30" fillId="0" borderId="0" xfId="8" applyNumberFormat="1" applyFont="1" applyAlignment="1">
      <alignment horizontal="left" vertical="center"/>
    </xf>
    <xf numFmtId="0" fontId="43" fillId="0" borderId="0" xfId="10" applyFont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2" fontId="26" fillId="14" borderId="31" xfId="1" applyNumberFormat="1" applyFont="1" applyFill="1" applyBorder="1" applyAlignment="1">
      <alignment horizontal="center"/>
    </xf>
    <xf numFmtId="2" fontId="26" fillId="14" borderId="32" xfId="1" applyNumberFormat="1" applyFont="1" applyFill="1" applyBorder="1" applyAlignment="1">
      <alignment horizontal="center"/>
    </xf>
    <xf numFmtId="2" fontId="26" fillId="14" borderId="14" xfId="1" applyNumberFormat="1" applyFont="1" applyFill="1" applyBorder="1" applyAlignment="1">
      <alignment horizontal="center"/>
    </xf>
    <xf numFmtId="2" fontId="26" fillId="13" borderId="31" xfId="1" applyNumberFormat="1" applyFont="1" applyFill="1" applyBorder="1" applyAlignment="1">
      <alignment horizontal="center"/>
    </xf>
    <xf numFmtId="2" fontId="26" fillId="13" borderId="32" xfId="1" applyNumberFormat="1" applyFont="1" applyFill="1" applyBorder="1" applyAlignment="1">
      <alignment horizontal="center"/>
    </xf>
    <xf numFmtId="2" fontId="26" fillId="13" borderId="14" xfId="1" applyNumberFormat="1" applyFont="1" applyFill="1" applyBorder="1" applyAlignment="1">
      <alignment horizontal="center"/>
    </xf>
    <xf numFmtId="2" fontId="26" fillId="4" borderId="31" xfId="1" applyNumberFormat="1" applyFont="1" applyFill="1" applyBorder="1" applyAlignment="1">
      <alignment horizontal="center"/>
    </xf>
    <xf numFmtId="2" fontId="26" fillId="4" borderId="32" xfId="1" applyNumberFormat="1" applyFont="1" applyFill="1" applyBorder="1" applyAlignment="1">
      <alignment horizontal="center"/>
    </xf>
    <xf numFmtId="2" fontId="26" fillId="4" borderId="14" xfId="1" applyNumberFormat="1" applyFont="1" applyFill="1" applyBorder="1" applyAlignment="1">
      <alignment horizontal="center"/>
    </xf>
    <xf numFmtId="2" fontId="26" fillId="15" borderId="31" xfId="1" applyNumberFormat="1" applyFont="1" applyFill="1" applyBorder="1" applyAlignment="1">
      <alignment horizontal="center"/>
    </xf>
    <xf numFmtId="2" fontId="26" fillId="15" borderId="32" xfId="1" applyNumberFormat="1" applyFont="1" applyFill="1" applyBorder="1" applyAlignment="1">
      <alignment horizontal="center"/>
    </xf>
    <xf numFmtId="2" fontId="26" fillId="15" borderId="14" xfId="1" applyNumberFormat="1" applyFont="1" applyFill="1" applyBorder="1" applyAlignment="1">
      <alignment horizontal="center"/>
    </xf>
    <xf numFmtId="2" fontId="51" fillId="16" borderId="31" xfId="1" applyNumberFormat="1" applyFont="1" applyFill="1" applyBorder="1" applyAlignment="1">
      <alignment horizontal="center"/>
    </xf>
    <xf numFmtId="2" fontId="51" fillId="16" borderId="32" xfId="1" applyNumberFormat="1" applyFont="1" applyFill="1" applyBorder="1" applyAlignment="1">
      <alignment horizontal="center"/>
    </xf>
    <xf numFmtId="2" fontId="51" fillId="16" borderId="14" xfId="1" applyNumberFormat="1" applyFont="1" applyFill="1" applyBorder="1" applyAlignment="1">
      <alignment horizontal="center"/>
    </xf>
    <xf numFmtId="0" fontId="26" fillId="9" borderId="48" xfId="8" applyFont="1" applyFill="1" applyBorder="1" applyAlignment="1">
      <alignment horizontal="center" vertical="center"/>
    </xf>
    <xf numFmtId="0" fontId="26" fillId="8" borderId="48" xfId="8" applyFont="1" applyFill="1" applyBorder="1" applyAlignment="1">
      <alignment horizontal="center" vertical="center"/>
    </xf>
    <xf numFmtId="0" fontId="26" fillId="8" borderId="49" xfId="8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26" fillId="9" borderId="58" xfId="8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26" fillId="9" borderId="59" xfId="8" applyFont="1" applyFill="1" applyBorder="1" applyAlignment="1">
      <alignment horizontal="center" vertical="center"/>
    </xf>
    <xf numFmtId="0" fontId="26" fillId="8" borderId="58" xfId="8" applyFont="1" applyFill="1" applyBorder="1" applyAlignment="1">
      <alignment horizontal="center" vertical="center"/>
    </xf>
    <xf numFmtId="0" fontId="26" fillId="8" borderId="42" xfId="8" applyFont="1" applyFill="1" applyBorder="1" applyAlignment="1">
      <alignment horizontal="center" vertical="center"/>
    </xf>
    <xf numFmtId="0" fontId="0" fillId="0" borderId="43" xfId="0" applyBorder="1" applyAlignment="1">
      <alignment wrapText="1"/>
    </xf>
    <xf numFmtId="0" fontId="0" fillId="0" borderId="16" xfId="0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37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2" fontId="0" fillId="0" borderId="57" xfId="0" applyNumberFormat="1" applyBorder="1"/>
    <xf numFmtId="0" fontId="36" fillId="10" borderId="51" xfId="8" applyFont="1" applyFill="1" applyBorder="1" applyAlignment="1">
      <alignment horizontal="center"/>
    </xf>
    <xf numFmtId="2" fontId="45" fillId="10" borderId="51" xfId="8" applyNumberFormat="1" applyFont="1" applyFill="1" applyBorder="1" applyAlignment="1">
      <alignment horizontal="center"/>
    </xf>
    <xf numFmtId="2" fontId="45" fillId="10" borderId="11" xfId="8" applyNumberFormat="1" applyFont="1" applyFill="1" applyBorder="1" applyAlignment="1">
      <alignment horizontal="center" vertical="center"/>
    </xf>
    <xf numFmtId="2" fontId="45" fillId="10" borderId="41" xfId="8" applyNumberFormat="1" applyFont="1" applyFill="1" applyBorder="1" applyAlignment="1">
      <alignment horizontal="center" vertical="center"/>
    </xf>
    <xf numFmtId="2" fontId="45" fillId="10" borderId="8" xfId="8" applyNumberFormat="1" applyFont="1" applyFill="1" applyBorder="1" applyAlignment="1">
      <alignment horizontal="center" vertical="center"/>
    </xf>
    <xf numFmtId="0" fontId="36" fillId="24" borderId="51" xfId="8" applyFont="1" applyFill="1" applyBorder="1" applyAlignment="1">
      <alignment horizontal="center"/>
    </xf>
    <xf numFmtId="2" fontId="45" fillId="24" borderId="51" xfId="8" applyNumberFormat="1" applyFont="1" applyFill="1" applyBorder="1" applyAlignment="1">
      <alignment horizontal="center"/>
    </xf>
    <xf numFmtId="2" fontId="45" fillId="24" borderId="11" xfId="8" applyNumberFormat="1" applyFont="1" applyFill="1" applyBorder="1" applyAlignment="1">
      <alignment horizontal="center" vertical="center"/>
    </xf>
    <xf numFmtId="2" fontId="45" fillId="24" borderId="41" xfId="8" applyNumberFormat="1" applyFont="1" applyFill="1" applyBorder="1" applyAlignment="1">
      <alignment horizontal="center" vertical="center"/>
    </xf>
    <xf numFmtId="2" fontId="45" fillId="24" borderId="8" xfId="8" applyNumberFormat="1" applyFont="1" applyFill="1" applyBorder="1" applyAlignment="1">
      <alignment horizontal="center" vertical="center"/>
    </xf>
    <xf numFmtId="169" fontId="45" fillId="10" borderId="51" xfId="8" applyNumberFormat="1" applyFont="1" applyFill="1" applyBorder="1" applyAlignment="1">
      <alignment horizontal="center" vertical="center"/>
    </xf>
    <xf numFmtId="169" fontId="45" fillId="9" borderId="51" xfId="8" applyNumberFormat="1" applyFont="1" applyFill="1" applyBorder="1" applyAlignment="1">
      <alignment horizontal="center" vertical="center"/>
    </xf>
    <xf numFmtId="169" fontId="45" fillId="0" borderId="0" xfId="8" applyNumberFormat="1" applyFont="1"/>
    <xf numFmtId="169" fontId="43" fillId="0" borderId="51" xfId="8" applyNumberFormat="1" applyFont="1" applyBorder="1" applyAlignment="1">
      <alignment horizontal="center"/>
    </xf>
    <xf numFmtId="169" fontId="43" fillId="9" borderId="51" xfId="8" applyNumberFormat="1" applyFont="1" applyFill="1" applyBorder="1" applyAlignment="1">
      <alignment horizontal="center"/>
    </xf>
  </cellXfs>
  <cellStyles count="12">
    <cellStyle name="Comma 2" xfId="5" xr:uid="{00000000-0005-0000-0000-000000000000}"/>
    <cellStyle name="Comma 5" xfId="6" xr:uid="{00000000-0005-0000-0000-000001000000}"/>
    <cellStyle name="Comma_70009-02 Feed and eating" xfId="7" xr:uid="{00000000-0005-0000-0000-000002000000}"/>
    <cellStyle name="Normal 2" xfId="3" xr:uid="{00000000-0005-0000-0000-000003000000}"/>
    <cellStyle name="Normal_60424 lab G, BG feed and feces 2" xfId="2" xr:uid="{00000000-0005-0000-0000-000004000000}"/>
    <cellStyle name="Normale" xfId="0" builtinId="0"/>
    <cellStyle name="Normale 2" xfId="8" xr:uid="{00000000-0005-0000-0000-000006000000}"/>
    <cellStyle name="Normale 3" xfId="9" xr:uid="{00000000-0005-0000-0000-000007000000}"/>
    <cellStyle name="Normale 4" xfId="10" xr:uid="{00000000-0005-0000-0000-000008000000}"/>
    <cellStyle name="Normale 5" xfId="11" xr:uid="{EC1C33EF-2B6D-4CC9-B9A8-0FF69778048F}"/>
    <cellStyle name="Percent 2" xfId="4" xr:uid="{00000000-0005-0000-0000-000009000000}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 VFI</a:t>
            </a:r>
          </a:p>
        </c:rich>
      </c:tx>
      <c:layout>
        <c:manualLayout>
          <c:xMode val="edge"/>
          <c:yMode val="edge"/>
          <c:x val="0.44719831282260097"/>
          <c:y val="4.62967993474018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'Feeding consumption '!$C$138</c:f>
              <c:strCache>
                <c:ptCount val="1"/>
                <c:pt idx="0">
                  <c:v>mean VFI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AC-4E21-ACCF-0AF4BAE590E5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AC-4E21-ACCF-0AF4BAE590E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AC-4E21-ACCF-0AF4BAE590E5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AC-4E21-ACCF-0AF4BAE590E5}"/>
              </c:ext>
            </c:extLst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AC-4E21-ACCF-0AF4BAE590E5}"/>
              </c:ext>
            </c:extLst>
          </c:dPt>
          <c:dPt>
            <c:idx val="5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AC-4E21-ACCF-0AF4BAE590E5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FAC-4E21-ACCF-0AF4BAE590E5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FAC-4E21-ACCF-0AF4BAE590E5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FAC-4E21-ACCF-0AF4BAE590E5}"/>
              </c:ext>
            </c:extLst>
          </c:dPt>
          <c:errBars>
            <c:errBarType val="both"/>
            <c:errValType val="cust"/>
            <c:noEndCap val="0"/>
            <c:plus>
              <c:numRef>
                <c:f>'Feeding consumption '!$D$139:$D$147</c:f>
                <c:numCache>
                  <c:formatCode>General</c:formatCode>
                  <c:ptCount val="9"/>
                  <c:pt idx="0">
                    <c:v>0.60219461223261139</c:v>
                  </c:pt>
                  <c:pt idx="1">
                    <c:v>0.61063892713739487</c:v>
                  </c:pt>
                  <c:pt idx="2">
                    <c:v>0.57431377215255586</c:v>
                  </c:pt>
                  <c:pt idx="3">
                    <c:v>0.67970706558925731</c:v>
                  </c:pt>
                  <c:pt idx="4">
                    <c:v>0.59802355139699404</c:v>
                  </c:pt>
                  <c:pt idx="5">
                    <c:v>0.62707125324163004</c:v>
                  </c:pt>
                  <c:pt idx="6">
                    <c:v>0.61075085193225764</c:v>
                  </c:pt>
                  <c:pt idx="7">
                    <c:v>0.56293569416906508</c:v>
                  </c:pt>
                  <c:pt idx="8">
                    <c:v>0.6261478331214746</c:v>
                  </c:pt>
                </c:numCache>
              </c:numRef>
            </c:plus>
            <c:minus>
              <c:numRef>
                <c:f>'Feeding consumption '!$D$139:$D$147</c:f>
                <c:numCache>
                  <c:formatCode>General</c:formatCode>
                  <c:ptCount val="9"/>
                  <c:pt idx="0">
                    <c:v>0.60219461223261139</c:v>
                  </c:pt>
                  <c:pt idx="1">
                    <c:v>0.61063892713739487</c:v>
                  </c:pt>
                  <c:pt idx="2">
                    <c:v>0.57431377215255586</c:v>
                  </c:pt>
                  <c:pt idx="3">
                    <c:v>0.67970706558925731</c:v>
                  </c:pt>
                  <c:pt idx="4">
                    <c:v>0.59802355139699404</c:v>
                  </c:pt>
                  <c:pt idx="5">
                    <c:v>0.62707125324163004</c:v>
                  </c:pt>
                  <c:pt idx="6">
                    <c:v>0.61075085193225764</c:v>
                  </c:pt>
                  <c:pt idx="7">
                    <c:v>0.56293569416906508</c:v>
                  </c:pt>
                  <c:pt idx="8">
                    <c:v>0.6261478331214746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'Feeding consumption '!$A$139:$A$147</c:f>
              <c:strCache>
                <c:ptCount val="9"/>
                <c:pt idx="0">
                  <c:v>tank 5 </c:v>
                </c:pt>
                <c:pt idx="1">
                  <c:v>tank 8</c:v>
                </c:pt>
                <c:pt idx="2">
                  <c:v>tank 2</c:v>
                </c:pt>
                <c:pt idx="3">
                  <c:v>tank 3</c:v>
                </c:pt>
                <c:pt idx="4">
                  <c:v>tank 6</c:v>
                </c:pt>
                <c:pt idx="5">
                  <c:v>tank 9</c:v>
                </c:pt>
                <c:pt idx="6">
                  <c:v>tank 1</c:v>
                </c:pt>
                <c:pt idx="7">
                  <c:v>tank 4</c:v>
                </c:pt>
                <c:pt idx="8">
                  <c:v>tank 7</c:v>
                </c:pt>
              </c:strCache>
            </c:strRef>
          </c:cat>
          <c:val>
            <c:numRef>
              <c:f>'Feeding consumption '!$C$139:$C$147</c:f>
              <c:numCache>
                <c:formatCode>0.00</c:formatCode>
                <c:ptCount val="9"/>
                <c:pt idx="0">
                  <c:v>1.7811841269841273</c:v>
                </c:pt>
                <c:pt idx="1">
                  <c:v>1.9158093749999998</c:v>
                </c:pt>
                <c:pt idx="2">
                  <c:v>1.958952380952381</c:v>
                </c:pt>
                <c:pt idx="3">
                  <c:v>1.794315555555555</c:v>
                </c:pt>
                <c:pt idx="4">
                  <c:v>1.8609269841269844</c:v>
                </c:pt>
                <c:pt idx="5">
                  <c:v>1.8805952667232686</c:v>
                </c:pt>
                <c:pt idx="6">
                  <c:v>1.6514374999999994</c:v>
                </c:pt>
                <c:pt idx="7">
                  <c:v>1.8040531250000005</c:v>
                </c:pt>
                <c:pt idx="8">
                  <c:v>1.7972468749999999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FAC-4E21-ACCF-0AF4BAE59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298352"/>
        <c:axId val="469302272"/>
      </c:barChart>
      <c:catAx>
        <c:axId val="46929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9302272"/>
        <c:crosses val="autoZero"/>
        <c:auto val="1"/>
        <c:lblAlgn val="ctr"/>
        <c:lblOffset val="100"/>
        <c:noMultiLvlLbl val="0"/>
      </c:catAx>
      <c:valAx>
        <c:axId val="4693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929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176475406407336"/>
          <c:y val="0.21207369970002615"/>
          <c:w val="0.81207705483539705"/>
          <c:h val="0.696232929837222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'Feeding consumption '!$M$138</c:f>
              <c:strCache>
                <c:ptCount val="1"/>
                <c:pt idx="0">
                  <c:v>Mean VFI x diet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60-4D93-9E60-E8462AC08A9E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60-4D93-9E60-E8462AC08A9E}"/>
              </c:ext>
            </c:extLst>
          </c:dPt>
          <c:errBars>
            <c:errBarType val="both"/>
            <c:errValType val="cust"/>
            <c:noEndCap val="0"/>
            <c:plus>
              <c:numRef>
                <c:f>'Feeding consumption '!$N$139:$N$141</c:f>
                <c:numCache>
                  <c:formatCode>General</c:formatCode>
                  <c:ptCount val="3"/>
                  <c:pt idx="0">
                    <c:v>5.5134024122814544</c:v>
                  </c:pt>
                  <c:pt idx="1">
                    <c:v>2.1508681201316664</c:v>
                  </c:pt>
                  <c:pt idx="2">
                    <c:v>3.7096437233452964</c:v>
                  </c:pt>
                </c:numCache>
              </c:numRef>
            </c:plus>
            <c:minus>
              <c:numRef>
                <c:f>'Feeding consumption '!$N$139:$N$141</c:f>
                <c:numCache>
                  <c:formatCode>General</c:formatCode>
                  <c:ptCount val="3"/>
                  <c:pt idx="0">
                    <c:v>5.5134024122814544</c:v>
                  </c:pt>
                  <c:pt idx="1">
                    <c:v>2.1508681201316664</c:v>
                  </c:pt>
                  <c:pt idx="2">
                    <c:v>3.7096437233452964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'Feeding consumption '!$L$139:$L$141</c:f>
              <c:strCache>
                <c:ptCount val="3"/>
                <c:pt idx="0">
                  <c:v>Diet D</c:v>
                </c:pt>
                <c:pt idx="1">
                  <c:v>Diet E</c:v>
                </c:pt>
                <c:pt idx="2">
                  <c:v>Diet F</c:v>
                </c:pt>
              </c:strCache>
            </c:strRef>
          </c:cat>
          <c:val>
            <c:numRef>
              <c:f>'Feeding consumption '!$M$139:$M$141</c:f>
              <c:numCache>
                <c:formatCode>0.0</c:formatCode>
                <c:ptCount val="3"/>
                <c:pt idx="0">
                  <c:v>171.31258149329926</c:v>
                </c:pt>
                <c:pt idx="1">
                  <c:v>157.50032961702129</c:v>
                </c:pt>
                <c:pt idx="2">
                  <c:v>161.93905757446808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60-4D93-9E60-E8462AC08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305408"/>
        <c:axId val="469300704"/>
      </c:barChart>
      <c:catAx>
        <c:axId val="46930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9300704"/>
        <c:crosses val="autoZero"/>
        <c:auto val="1"/>
        <c:lblAlgn val="ctr"/>
        <c:lblOffset val="100"/>
        <c:noMultiLvlLbl val="0"/>
      </c:catAx>
      <c:valAx>
        <c:axId val="469300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</a:t>
                </a:r>
                <a:r>
                  <a:rPr lang="it-IT" baseline="0"/>
                  <a:t> feed/fish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930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Mean</a:t>
            </a:r>
            <a:r>
              <a:rPr lang="it-IT" baseline="0"/>
              <a:t> feed/fish </a:t>
            </a:r>
            <a:r>
              <a:rPr lang="it-IT"/>
              <a:t>Diet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'Feeding consumption '!$B$154</c:f>
              <c:strCache>
                <c:ptCount val="1"/>
                <c:pt idx="0">
                  <c:v>Diet 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'Feeding consumption '!$D$156:$D$158</c:f>
                <c:numCache>
                  <c:formatCode>General</c:formatCode>
                  <c:ptCount val="3"/>
                  <c:pt idx="0">
                    <c:v>0.60219461223261139</c:v>
                  </c:pt>
                  <c:pt idx="1">
                    <c:v>0.61063892713739487</c:v>
                  </c:pt>
                  <c:pt idx="2">
                    <c:v>0.57431377215255586</c:v>
                  </c:pt>
                </c:numCache>
              </c:numRef>
            </c:plus>
            <c:minus>
              <c:numRef>
                <c:f>'Feeding consumption '!$D$156:$D$158</c:f>
                <c:numCache>
                  <c:formatCode>General</c:formatCode>
                  <c:ptCount val="3"/>
                  <c:pt idx="0">
                    <c:v>0.60219461223261139</c:v>
                  </c:pt>
                  <c:pt idx="1">
                    <c:v>0.61063892713739487</c:v>
                  </c:pt>
                  <c:pt idx="2">
                    <c:v>0.57431377215255586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'Feeding consumption '!$A$156:$A$158</c:f>
              <c:strCache>
                <c:ptCount val="3"/>
                <c:pt idx="0">
                  <c:v>tank 5 </c:v>
                </c:pt>
                <c:pt idx="1">
                  <c:v>tank 8</c:v>
                </c:pt>
                <c:pt idx="2">
                  <c:v>tank 2</c:v>
                </c:pt>
              </c:strCache>
            </c:strRef>
          </c:cat>
          <c:val>
            <c:numRef>
              <c:f>'Feeding consumption '!$C$156:$C$158</c:f>
              <c:numCache>
                <c:formatCode>0.00</c:formatCode>
                <c:ptCount val="3"/>
                <c:pt idx="0">
                  <c:v>2.780877217613273</c:v>
                </c:pt>
                <c:pt idx="1">
                  <c:v>2.5635286295469042</c:v>
                </c:pt>
                <c:pt idx="2">
                  <c:v>2.6784469140304505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C-4C0B-A8D7-0E929D824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298744"/>
        <c:axId val="469299136"/>
      </c:barChart>
      <c:catAx>
        <c:axId val="46929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9299136"/>
        <c:crosses val="autoZero"/>
        <c:auto val="1"/>
        <c:lblAlgn val="ctr"/>
        <c:lblOffset val="100"/>
        <c:noMultiLvlLbl val="0"/>
      </c:catAx>
      <c:valAx>
        <c:axId val="46929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9298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Mean feed/fish</a:t>
            </a:r>
            <a:r>
              <a:rPr lang="it-IT" baseline="0"/>
              <a:t> </a:t>
            </a:r>
            <a:r>
              <a:rPr lang="it-IT"/>
              <a:t>Diet 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'Feeding consumption '!$B$170</c:f>
              <c:strCache>
                <c:ptCount val="1"/>
                <c:pt idx="0">
                  <c:v>Diet 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'Feeding consumption '!$D$172:$D$174</c:f>
                <c:numCache>
                  <c:formatCode>General</c:formatCode>
                  <c:ptCount val="3"/>
                  <c:pt idx="0">
                    <c:v>0.67970706558925731</c:v>
                  </c:pt>
                  <c:pt idx="1">
                    <c:v>0.59802355139699404</c:v>
                  </c:pt>
                  <c:pt idx="2">
                    <c:v>0.62707125324163004</c:v>
                  </c:pt>
                </c:numCache>
              </c:numRef>
            </c:plus>
            <c:minus>
              <c:numRef>
                <c:f>'Feeding consumption '!$D$172:$D$174</c:f>
                <c:numCache>
                  <c:formatCode>General</c:formatCode>
                  <c:ptCount val="3"/>
                  <c:pt idx="0">
                    <c:v>0.67970706558925731</c:v>
                  </c:pt>
                  <c:pt idx="1">
                    <c:v>0.59802355139699404</c:v>
                  </c:pt>
                  <c:pt idx="2">
                    <c:v>0.62707125324163004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'Feeding consumption '!$A$172:$A$174</c:f>
              <c:strCache>
                <c:ptCount val="3"/>
                <c:pt idx="0">
                  <c:v>tank 3</c:v>
                </c:pt>
                <c:pt idx="1">
                  <c:v>tank 6</c:v>
                </c:pt>
                <c:pt idx="2">
                  <c:v>tank 9</c:v>
                </c:pt>
              </c:strCache>
            </c:strRef>
          </c:cat>
          <c:val>
            <c:numRef>
              <c:f>'Feeding consumption '!$C$172:$C$174</c:f>
              <c:numCache>
                <c:formatCode>0.00</c:formatCode>
                <c:ptCount val="3"/>
                <c:pt idx="0">
                  <c:v>1.7638933333333331</c:v>
                </c:pt>
                <c:pt idx="1">
                  <c:v>1.7259999999999998</c:v>
                </c:pt>
                <c:pt idx="2">
                  <c:v>1.709989350372737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F-4C5E-A189-DFF25D679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301096"/>
        <c:axId val="469301488"/>
      </c:barChart>
      <c:catAx>
        <c:axId val="46930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9301488"/>
        <c:crosses val="autoZero"/>
        <c:auto val="1"/>
        <c:lblAlgn val="ctr"/>
        <c:lblOffset val="100"/>
        <c:noMultiLvlLbl val="0"/>
      </c:catAx>
      <c:valAx>
        <c:axId val="46930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9301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 feed/fish</a:t>
            </a:r>
            <a:r>
              <a:rPr lang="en-US" baseline="0"/>
              <a:t> </a:t>
            </a:r>
            <a:r>
              <a:rPr lang="en-US"/>
              <a:t>Diet 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'Feeding consumption '!$B$187</c:f>
              <c:strCache>
                <c:ptCount val="1"/>
                <c:pt idx="0">
                  <c:v>Diet 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'Feeding consumption '!$D$189:$D$191</c:f>
                <c:numCache>
                  <c:formatCode>General</c:formatCode>
                  <c:ptCount val="3"/>
                  <c:pt idx="0">
                    <c:v>0.61075085193225764</c:v>
                  </c:pt>
                  <c:pt idx="1">
                    <c:v>0.56293569416906508</c:v>
                  </c:pt>
                  <c:pt idx="2">
                    <c:v>0.6261478331214746</c:v>
                  </c:pt>
                </c:numCache>
              </c:numRef>
            </c:plus>
            <c:minus>
              <c:numRef>
                <c:f>'Feeding consumption '!$D$189:$D$191</c:f>
                <c:numCache>
                  <c:formatCode>General</c:formatCode>
                  <c:ptCount val="3"/>
                  <c:pt idx="0">
                    <c:v>0.61075085193225764</c:v>
                  </c:pt>
                  <c:pt idx="1">
                    <c:v>0.56293569416906508</c:v>
                  </c:pt>
                  <c:pt idx="2">
                    <c:v>0.6261478331214746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'Feeding consumption '!$A$189:$A$191</c:f>
              <c:strCache>
                <c:ptCount val="3"/>
                <c:pt idx="0">
                  <c:v>tank 1</c:v>
                </c:pt>
                <c:pt idx="1">
                  <c:v>tank 4</c:v>
                </c:pt>
                <c:pt idx="2">
                  <c:v>tank 7</c:v>
                </c:pt>
              </c:strCache>
            </c:strRef>
          </c:cat>
          <c:val>
            <c:numRef>
              <c:f>'Feeding consumption '!$C$189:$C$191</c:f>
              <c:numCache>
                <c:formatCode>0.00</c:formatCode>
                <c:ptCount val="3"/>
                <c:pt idx="0">
                  <c:v>1.5603066666666665</c:v>
                </c:pt>
                <c:pt idx="1">
                  <c:v>1.687951111111111</c:v>
                </c:pt>
                <c:pt idx="2">
                  <c:v>1.6406888888888889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3-472A-8DCF-E3338D9BF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303840"/>
        <c:axId val="469304232"/>
      </c:barChart>
      <c:catAx>
        <c:axId val="46930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9304232"/>
        <c:crosses val="autoZero"/>
        <c:auto val="1"/>
        <c:lblAlgn val="ctr"/>
        <c:lblOffset val="100"/>
        <c:noMultiLvlLbl val="0"/>
      </c:catAx>
      <c:valAx>
        <c:axId val="469304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930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VFI Diet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'Feeding consumption '!$B$138</c:f>
              <c:strCache>
                <c:ptCount val="1"/>
                <c:pt idx="0">
                  <c:v>VFI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'Feeding consumption '!$D$156:$D$158</c:f>
                <c:numCache>
                  <c:formatCode>General</c:formatCode>
                  <c:ptCount val="3"/>
                  <c:pt idx="0">
                    <c:v>0.60219461223261139</c:v>
                  </c:pt>
                  <c:pt idx="1">
                    <c:v>0.61063892713739487</c:v>
                  </c:pt>
                  <c:pt idx="2">
                    <c:v>0.57431377215255586</c:v>
                  </c:pt>
                </c:numCache>
              </c:numRef>
            </c:plus>
            <c:minus>
              <c:numRef>
                <c:f>'Feeding consumption '!$D$156:$D$158</c:f>
                <c:numCache>
                  <c:formatCode>General</c:formatCode>
                  <c:ptCount val="3"/>
                  <c:pt idx="0">
                    <c:v>0.60219461223261139</c:v>
                  </c:pt>
                  <c:pt idx="1">
                    <c:v>0.61063892713739487</c:v>
                  </c:pt>
                  <c:pt idx="2">
                    <c:v>0.57431377215255586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'Feeding consumption '!$A$139:$A$141</c:f>
              <c:strCache>
                <c:ptCount val="3"/>
                <c:pt idx="0">
                  <c:v>tank 5 </c:v>
                </c:pt>
                <c:pt idx="1">
                  <c:v>tank 8</c:v>
                </c:pt>
                <c:pt idx="2">
                  <c:v>tank 2</c:v>
                </c:pt>
              </c:strCache>
            </c:strRef>
          </c:cat>
          <c:val>
            <c:numRef>
              <c:f>'Feeding consumption '!$B$139:$B$141</c:f>
              <c:numCache>
                <c:formatCode>General</c:formatCode>
                <c:ptCount val="3"/>
                <c:pt idx="0" formatCode="0.00">
                  <c:v>177.11910312699419</c:v>
                </c:pt>
                <c:pt idx="1">
                  <c:v>166.14860485003186</c:v>
                </c:pt>
                <c:pt idx="2">
                  <c:v>170.6700365028718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E-4C44-8AB9-472AA77F9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570216"/>
        <c:axId val="534570608"/>
      </c:barChart>
      <c:catAx>
        <c:axId val="53457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4570608"/>
        <c:crosses val="autoZero"/>
        <c:auto val="1"/>
        <c:lblAlgn val="ctr"/>
        <c:lblOffset val="100"/>
        <c:noMultiLvlLbl val="0"/>
      </c:catAx>
      <c:valAx>
        <c:axId val="5345706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baseline="0">
                    <a:effectLst/>
                  </a:rPr>
                  <a:t>g feed/fish</a:t>
                </a:r>
                <a:endParaRPr lang="it-IT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3.9439768951274802E-2"/>
              <c:y val="0.38357569979359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4570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VFI Diet 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'Feeding consumption '!$B$170</c:f>
              <c:strCache>
                <c:ptCount val="1"/>
                <c:pt idx="0">
                  <c:v>Diet 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'Feeding consumption '!$D$172:$D$174</c:f>
                <c:numCache>
                  <c:formatCode>General</c:formatCode>
                  <c:ptCount val="3"/>
                  <c:pt idx="0">
                    <c:v>0.67970706558925731</c:v>
                  </c:pt>
                  <c:pt idx="1">
                    <c:v>0.59802355139699404</c:v>
                  </c:pt>
                  <c:pt idx="2">
                    <c:v>0.62707125324163004</c:v>
                  </c:pt>
                </c:numCache>
              </c:numRef>
            </c:plus>
            <c:minus>
              <c:numRef>
                <c:f>'Feeding consumption '!$D$172:$D$174</c:f>
                <c:numCache>
                  <c:formatCode>General</c:formatCode>
                  <c:ptCount val="3"/>
                  <c:pt idx="0">
                    <c:v>0.67970706558925731</c:v>
                  </c:pt>
                  <c:pt idx="1">
                    <c:v>0.59802355139699404</c:v>
                  </c:pt>
                  <c:pt idx="2">
                    <c:v>0.62707125324163004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'Feeding consumption '!$A$172:$A$174</c:f>
              <c:strCache>
                <c:ptCount val="3"/>
                <c:pt idx="0">
                  <c:v>tank 3</c:v>
                </c:pt>
                <c:pt idx="1">
                  <c:v>tank 6</c:v>
                </c:pt>
                <c:pt idx="2">
                  <c:v>tank 9</c:v>
                </c:pt>
              </c:strCache>
            </c:strRef>
          </c:cat>
          <c:val>
            <c:numRef>
              <c:f>'Feeding consumption '!$B$172:$B$174</c:f>
              <c:numCache>
                <c:formatCode>General</c:formatCode>
                <c:ptCount val="3"/>
                <c:pt idx="0">
                  <c:v>155.54720825531913</c:v>
                </c:pt>
                <c:pt idx="1">
                  <c:v>157.14827395744683</c:v>
                </c:pt>
                <c:pt idx="2">
                  <c:v>159.80550663829791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1-4A92-A082-349149F16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571392"/>
        <c:axId val="534571000"/>
      </c:barChart>
      <c:catAx>
        <c:axId val="53457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4571000"/>
        <c:crosses val="autoZero"/>
        <c:auto val="1"/>
        <c:lblAlgn val="ctr"/>
        <c:lblOffset val="100"/>
        <c:noMultiLvlLbl val="0"/>
      </c:catAx>
      <c:valAx>
        <c:axId val="534571000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 feed/fish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457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VFI Diet 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'Feeding consumption '!$B$187</c:f>
              <c:strCache>
                <c:ptCount val="1"/>
                <c:pt idx="0">
                  <c:v>Diet 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'Feeding consumption '!$D$189:$D$191</c:f>
                <c:numCache>
                  <c:formatCode>General</c:formatCode>
                  <c:ptCount val="3"/>
                  <c:pt idx="0">
                    <c:v>0.61075085193225764</c:v>
                  </c:pt>
                  <c:pt idx="1">
                    <c:v>0.56293569416906508</c:v>
                  </c:pt>
                  <c:pt idx="2">
                    <c:v>0.6261478331214746</c:v>
                  </c:pt>
                </c:numCache>
              </c:numRef>
            </c:plus>
            <c:minus>
              <c:numRef>
                <c:f>'Feeding consumption '!$D$189:$D$191</c:f>
                <c:numCache>
                  <c:formatCode>General</c:formatCode>
                  <c:ptCount val="3"/>
                  <c:pt idx="0">
                    <c:v>0.61075085193225764</c:v>
                  </c:pt>
                  <c:pt idx="1">
                    <c:v>0.56293569416906508</c:v>
                  </c:pt>
                  <c:pt idx="2">
                    <c:v>0.6261478331214746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'Feeding consumption '!$A$189:$A$191</c:f>
              <c:strCache>
                <c:ptCount val="3"/>
                <c:pt idx="0">
                  <c:v>tank 1</c:v>
                </c:pt>
                <c:pt idx="1">
                  <c:v>tank 4</c:v>
                </c:pt>
                <c:pt idx="2">
                  <c:v>tank 7</c:v>
                </c:pt>
              </c:strCache>
            </c:strRef>
          </c:cat>
          <c:val>
            <c:numRef>
              <c:f>'Feeding consumption '!$B$189:$B$191</c:f>
              <c:numCache>
                <c:formatCode>General</c:formatCode>
                <c:ptCount val="3"/>
                <c:pt idx="0">
                  <c:v>157.75606455319149</c:v>
                </c:pt>
                <c:pt idx="1">
                  <c:v>164.82954319148934</c:v>
                </c:pt>
                <c:pt idx="2">
                  <c:v>163.23156497872344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7-45FF-8A74-BB5537338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568648"/>
        <c:axId val="534565904"/>
      </c:barChart>
      <c:catAx>
        <c:axId val="53456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4565904"/>
        <c:crosses val="autoZero"/>
        <c:auto val="1"/>
        <c:lblAlgn val="ctr"/>
        <c:lblOffset val="100"/>
        <c:noMultiLvlLbl val="0"/>
      </c:catAx>
      <c:valAx>
        <c:axId val="53456590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 feed/fish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4568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297657</xdr:colOff>
      <xdr:row>135</xdr:row>
      <xdr:rowOff>190499</xdr:rowOff>
    </xdr:from>
    <xdr:to>
      <xdr:col>10</xdr:col>
      <xdr:colOff>357189</xdr:colOff>
      <xdr:row>149</xdr:row>
      <xdr:rowOff>8336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172639</xdr:colOff>
      <xdr:row>136</xdr:row>
      <xdr:rowOff>3570</xdr:rowOff>
    </xdr:from>
    <xdr:to>
      <xdr:col>20</xdr:col>
      <xdr:colOff>214311</xdr:colOff>
      <xdr:row>149</xdr:row>
      <xdr:rowOff>142873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200-000005000000}"/>
            </a:ext>
            <a:ext uri="{147F2762-F138-4A5C-976F-8EAC2B608ADB}">
              <a16:predDERef xmlns:a16="http://schemas.microsoft.com/office/drawing/2014/main" pre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107157</xdr:colOff>
      <xdr:row>153</xdr:row>
      <xdr:rowOff>27384</xdr:rowOff>
    </xdr:from>
    <xdr:to>
      <xdr:col>10</xdr:col>
      <xdr:colOff>190501</xdr:colOff>
      <xdr:row>167</xdr:row>
      <xdr:rowOff>103584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200-000006000000}"/>
            </a:ext>
            <a:ext uri="{147F2762-F138-4A5C-976F-8EAC2B608ADB}">
              <a16:predDERef xmlns:a16="http://schemas.microsoft.com/office/drawing/2014/main" pre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107155</xdr:colOff>
      <xdr:row>168</xdr:row>
      <xdr:rowOff>182167</xdr:rowOff>
    </xdr:from>
    <xdr:to>
      <xdr:col>10</xdr:col>
      <xdr:colOff>190499</xdr:colOff>
      <xdr:row>183</xdr:row>
      <xdr:rowOff>67867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200-000007000000}"/>
            </a:ext>
            <a:ext uri="{147F2762-F138-4A5C-976F-8EAC2B608ADB}">
              <a16:predDERef xmlns:a16="http://schemas.microsoft.com/office/drawing/2014/main" pre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351234</xdr:colOff>
      <xdr:row>184</xdr:row>
      <xdr:rowOff>182164</xdr:rowOff>
    </xdr:from>
    <xdr:to>
      <xdr:col>10</xdr:col>
      <xdr:colOff>434578</xdr:colOff>
      <xdr:row>199</xdr:row>
      <xdr:rowOff>67864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200-000008000000}"/>
            </a:ext>
            <a:ext uri="{147F2762-F138-4A5C-976F-8EAC2B608ADB}">
              <a16:predDERef xmlns:a16="http://schemas.microsoft.com/office/drawing/2014/main" pre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506015</xdr:colOff>
      <xdr:row>152</xdr:row>
      <xdr:rowOff>110728</xdr:rowOff>
    </xdr:from>
    <xdr:to>
      <xdr:col>15</xdr:col>
      <xdr:colOff>726281</xdr:colOff>
      <xdr:row>165</xdr:row>
      <xdr:rowOff>83343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77A349-7015-48A9-BE9D-1EF332D1528E}"/>
            </a:ext>
            <a:ext uri="{147F2762-F138-4A5C-976F-8EAC2B608ADB}">
              <a16:predDERef xmlns:a16="http://schemas.microsoft.com/office/drawing/2014/main" pre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5953</xdr:colOff>
      <xdr:row>168</xdr:row>
      <xdr:rowOff>182165</xdr:rowOff>
    </xdr:from>
    <xdr:to>
      <xdr:col>17</xdr:col>
      <xdr:colOff>291703</xdr:colOff>
      <xdr:row>183</xdr:row>
      <xdr:rowOff>67865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C34196D-8DED-4F5F-9657-A6604A4B1283}"/>
            </a:ext>
            <a:ext uri="{147F2762-F138-4A5C-976F-8EAC2B608ADB}">
              <a16:predDERef xmlns:a16="http://schemas.microsoft.com/office/drawing/2014/main" pred="{FA77A349-7015-48A9-BE9D-1EF332D152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267890</xdr:colOff>
      <xdr:row>184</xdr:row>
      <xdr:rowOff>110728</xdr:rowOff>
    </xdr:from>
    <xdr:to>
      <xdr:col>17</xdr:col>
      <xdr:colOff>553640</xdr:colOff>
      <xdr:row>198</xdr:row>
      <xdr:rowOff>186928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FF13481-7ACA-4EC3-B018-F015EAC12BD7}"/>
            </a:ext>
            <a:ext uri="{147F2762-F138-4A5C-976F-8EAC2B608ADB}">
              <a16:predDERef xmlns:a16="http://schemas.microsoft.com/office/drawing/2014/main" pred="{3C34196D-8DED-4F5F-9657-A6604A4B12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7BCED-9641-4537-88FC-7DB158603054}">
  <dimension ref="A1:AG71"/>
  <sheetViews>
    <sheetView zoomScale="55" zoomScaleNormal="55" workbookViewId="0"/>
  </sheetViews>
  <sheetFormatPr defaultColWidth="8.7265625" defaultRowHeight="14.5" x14ac:dyDescent="0.35"/>
  <cols>
    <col min="2" max="2" width="17.7265625" bestFit="1" customWidth="1"/>
  </cols>
  <sheetData>
    <row r="1" spans="1:32" x14ac:dyDescent="0.35">
      <c r="A1" t="s">
        <v>0</v>
      </c>
    </row>
    <row r="2" spans="1:32" x14ac:dyDescent="0.35">
      <c r="A2" t="s">
        <v>5</v>
      </c>
    </row>
    <row r="5" spans="1:32" x14ac:dyDescent="0.35">
      <c r="C5" s="311" t="s">
        <v>6</v>
      </c>
      <c r="D5" s="311"/>
      <c r="E5" s="307" t="s">
        <v>7</v>
      </c>
      <c r="F5" s="307"/>
      <c r="G5" s="309" t="s">
        <v>8</v>
      </c>
      <c r="H5" s="309"/>
      <c r="I5" s="308" t="s">
        <v>9</v>
      </c>
      <c r="J5" s="308"/>
      <c r="K5" s="310" t="s">
        <v>10</v>
      </c>
      <c r="L5" s="310"/>
      <c r="M5" s="311" t="s">
        <v>11</v>
      </c>
      <c r="N5" s="311"/>
      <c r="O5" s="309" t="s">
        <v>12</v>
      </c>
      <c r="P5" s="309"/>
      <c r="Q5" s="311" t="s">
        <v>13</v>
      </c>
      <c r="R5" s="311"/>
      <c r="S5" s="310" t="s">
        <v>14</v>
      </c>
      <c r="T5" s="310"/>
      <c r="U5" s="307" t="s">
        <v>15</v>
      </c>
      <c r="V5" s="307"/>
      <c r="W5" s="307" t="s">
        <v>16</v>
      </c>
      <c r="X5" s="307"/>
      <c r="Y5" s="308" t="s">
        <v>17</v>
      </c>
      <c r="Z5" s="308"/>
      <c r="AA5" s="309" t="s">
        <v>1</v>
      </c>
      <c r="AB5" s="309"/>
      <c r="AC5" s="310" t="s">
        <v>2</v>
      </c>
      <c r="AD5" s="310"/>
      <c r="AE5" s="308" t="s">
        <v>3</v>
      </c>
      <c r="AF5" s="308"/>
    </row>
    <row r="6" spans="1:32" x14ac:dyDescent="0.35">
      <c r="C6" s="141" t="s">
        <v>18</v>
      </c>
      <c r="D6" s="141" t="s">
        <v>19</v>
      </c>
      <c r="E6" s="141" t="s">
        <v>18</v>
      </c>
      <c r="F6" s="141" t="s">
        <v>20</v>
      </c>
      <c r="G6" s="141" t="s">
        <v>18</v>
      </c>
      <c r="H6" s="141" t="s">
        <v>20</v>
      </c>
      <c r="I6" s="141" t="s">
        <v>18</v>
      </c>
      <c r="J6" s="141" t="s">
        <v>20</v>
      </c>
      <c r="K6" s="141" t="s">
        <v>18</v>
      </c>
      <c r="L6" s="141" t="s">
        <v>20</v>
      </c>
      <c r="M6" s="141" t="s">
        <v>18</v>
      </c>
      <c r="N6" s="141" t="s">
        <v>20</v>
      </c>
      <c r="O6" s="141" t="s">
        <v>18</v>
      </c>
      <c r="P6" s="141" t="s">
        <v>20</v>
      </c>
      <c r="Q6" s="141" t="s">
        <v>18</v>
      </c>
      <c r="R6" s="141" t="s">
        <v>20</v>
      </c>
      <c r="S6" s="141" t="s">
        <v>18</v>
      </c>
      <c r="T6" s="141" t="s">
        <v>20</v>
      </c>
      <c r="U6" s="141" t="s">
        <v>18</v>
      </c>
      <c r="V6" s="141" t="s">
        <v>20</v>
      </c>
      <c r="W6" s="141" t="s">
        <v>18</v>
      </c>
      <c r="X6" s="141" t="s">
        <v>20</v>
      </c>
      <c r="Y6" s="141" t="s">
        <v>18</v>
      </c>
      <c r="Z6" s="141" t="s">
        <v>20</v>
      </c>
      <c r="AA6" s="141" t="s">
        <v>18</v>
      </c>
      <c r="AB6" s="141" t="s">
        <v>20</v>
      </c>
      <c r="AC6" s="141" t="s">
        <v>18</v>
      </c>
      <c r="AD6" s="141" t="s">
        <v>20</v>
      </c>
      <c r="AE6" s="141" t="s">
        <v>18</v>
      </c>
      <c r="AF6" s="141" t="s">
        <v>20</v>
      </c>
    </row>
    <row r="7" spans="1:32" x14ac:dyDescent="0.35">
      <c r="C7" s="141">
        <v>1</v>
      </c>
      <c r="D7" s="141">
        <v>67.38</v>
      </c>
      <c r="E7" s="141">
        <v>1</v>
      </c>
      <c r="F7" s="141">
        <v>87.02</v>
      </c>
      <c r="G7" s="141">
        <v>1</v>
      </c>
      <c r="H7" s="141">
        <v>74.94</v>
      </c>
      <c r="I7" s="141">
        <v>1</v>
      </c>
      <c r="J7" s="141">
        <v>89.18</v>
      </c>
      <c r="K7" s="141">
        <v>1</v>
      </c>
      <c r="L7" s="141">
        <v>74.260000000000005</v>
      </c>
      <c r="M7" s="141">
        <v>1</v>
      </c>
      <c r="N7" s="141">
        <v>80.28</v>
      </c>
      <c r="O7" s="141">
        <v>1</v>
      </c>
      <c r="P7" s="141">
        <v>89.94</v>
      </c>
      <c r="Q7" s="141">
        <v>1</v>
      </c>
      <c r="R7" s="141">
        <v>77.150000000000006</v>
      </c>
      <c r="S7" s="141">
        <v>1</v>
      </c>
      <c r="T7" s="141">
        <v>77.02</v>
      </c>
      <c r="U7" s="141">
        <v>1</v>
      </c>
      <c r="V7" s="141">
        <v>73.45</v>
      </c>
      <c r="W7" s="141">
        <v>1</v>
      </c>
      <c r="X7" s="141">
        <v>80.760000000000005</v>
      </c>
      <c r="Y7" s="141">
        <v>1</v>
      </c>
      <c r="Z7" s="141">
        <v>61.35</v>
      </c>
      <c r="AA7" s="141">
        <v>1</v>
      </c>
      <c r="AB7" s="141">
        <v>88.33</v>
      </c>
      <c r="AC7" s="141">
        <v>1</v>
      </c>
      <c r="AD7" s="141">
        <v>89.47</v>
      </c>
      <c r="AE7" s="141">
        <v>1</v>
      </c>
      <c r="AF7" s="141">
        <v>86.15</v>
      </c>
    </row>
    <row r="8" spans="1:32" x14ac:dyDescent="0.35">
      <c r="C8" s="141">
        <v>1</v>
      </c>
      <c r="D8" s="141">
        <v>76.39</v>
      </c>
      <c r="E8" s="141">
        <v>1</v>
      </c>
      <c r="F8" s="141">
        <v>77.25</v>
      </c>
      <c r="G8" s="141">
        <v>1</v>
      </c>
      <c r="H8" s="141">
        <v>87.03</v>
      </c>
      <c r="I8" s="141">
        <v>1</v>
      </c>
      <c r="J8" s="141">
        <v>72.25</v>
      </c>
      <c r="K8" s="141">
        <v>1</v>
      </c>
      <c r="L8" s="141">
        <v>75.42</v>
      </c>
      <c r="M8" s="141">
        <v>1</v>
      </c>
      <c r="N8" s="141">
        <v>86.12</v>
      </c>
      <c r="O8" s="141">
        <v>1</v>
      </c>
      <c r="P8" s="141">
        <v>85.29</v>
      </c>
      <c r="Q8" s="141">
        <v>1</v>
      </c>
      <c r="R8" s="141">
        <v>77.05</v>
      </c>
      <c r="S8" s="141">
        <v>1</v>
      </c>
      <c r="T8" s="141">
        <v>74.09</v>
      </c>
      <c r="U8" s="141">
        <v>1</v>
      </c>
      <c r="V8" s="141">
        <v>77.02</v>
      </c>
      <c r="W8" s="141">
        <v>1</v>
      </c>
      <c r="X8" s="141">
        <v>88.64</v>
      </c>
      <c r="Y8" s="141">
        <v>1</v>
      </c>
      <c r="Z8" s="141">
        <v>78.59</v>
      </c>
      <c r="AA8" s="141">
        <v>1</v>
      </c>
      <c r="AB8" s="141">
        <v>77.03</v>
      </c>
      <c r="AC8" s="141">
        <v>1</v>
      </c>
      <c r="AD8" s="141">
        <v>83.33</v>
      </c>
      <c r="AE8" s="141">
        <v>1</v>
      </c>
      <c r="AF8" s="141">
        <v>77.25</v>
      </c>
    </row>
    <row r="9" spans="1:32" x14ac:dyDescent="0.35">
      <c r="C9" s="141">
        <v>1</v>
      </c>
      <c r="D9" s="141">
        <v>78.31</v>
      </c>
      <c r="E9" s="141">
        <v>1</v>
      </c>
      <c r="F9" s="141">
        <v>62.92</v>
      </c>
      <c r="G9" s="141">
        <v>1</v>
      </c>
      <c r="H9" s="141">
        <v>75.260000000000005</v>
      </c>
      <c r="I9" s="141">
        <v>1</v>
      </c>
      <c r="J9" s="141">
        <v>86.61</v>
      </c>
      <c r="K9" s="141">
        <v>1</v>
      </c>
      <c r="L9" s="141">
        <v>83.37</v>
      </c>
      <c r="M9" s="141">
        <v>1</v>
      </c>
      <c r="N9" s="141">
        <v>89.31</v>
      </c>
      <c r="O9" s="141">
        <v>1</v>
      </c>
      <c r="P9" s="141">
        <v>88.4</v>
      </c>
      <c r="Q9" s="141">
        <v>1</v>
      </c>
      <c r="R9" s="141">
        <v>70.5</v>
      </c>
      <c r="S9" s="141">
        <v>1</v>
      </c>
      <c r="T9" s="141">
        <v>82.86</v>
      </c>
      <c r="U9" s="141">
        <v>1</v>
      </c>
      <c r="V9" s="141">
        <v>65.239999999999995</v>
      </c>
      <c r="W9" s="141">
        <v>1</v>
      </c>
      <c r="X9" s="141">
        <v>81.540000000000006</v>
      </c>
      <c r="Y9" s="141">
        <v>1</v>
      </c>
      <c r="Z9" s="141">
        <v>88.61</v>
      </c>
      <c r="AA9" s="141">
        <v>1</v>
      </c>
      <c r="AB9" s="141">
        <v>75.27</v>
      </c>
      <c r="AC9" s="141">
        <v>1</v>
      </c>
      <c r="AD9" s="141">
        <v>87.04</v>
      </c>
      <c r="AE9" s="141">
        <v>1</v>
      </c>
      <c r="AF9" s="141">
        <v>88.33</v>
      </c>
    </row>
    <row r="10" spans="1:32" x14ac:dyDescent="0.35">
      <c r="C10" s="141">
        <v>1</v>
      </c>
      <c r="D10" s="141">
        <v>61.97</v>
      </c>
      <c r="E10" s="141">
        <v>1</v>
      </c>
      <c r="F10" s="141">
        <v>80.14</v>
      </c>
      <c r="G10" s="141">
        <v>1</v>
      </c>
      <c r="H10" s="141">
        <v>84.34</v>
      </c>
      <c r="I10" s="141">
        <v>1</v>
      </c>
      <c r="J10" s="141">
        <v>87.38</v>
      </c>
      <c r="K10" s="141">
        <v>1</v>
      </c>
      <c r="L10" s="141">
        <v>89.88</v>
      </c>
      <c r="M10" s="141">
        <v>1</v>
      </c>
      <c r="N10" s="141">
        <v>81.709999999999994</v>
      </c>
      <c r="O10" s="141">
        <v>1</v>
      </c>
      <c r="P10" s="141">
        <v>88.78</v>
      </c>
      <c r="Q10" s="141">
        <v>1</v>
      </c>
      <c r="R10" s="141">
        <v>76.84</v>
      </c>
      <c r="S10" s="141">
        <v>1</v>
      </c>
      <c r="T10" s="141">
        <v>75.900000000000006</v>
      </c>
      <c r="U10" s="141">
        <v>1</v>
      </c>
      <c r="V10" s="141">
        <v>82.31</v>
      </c>
      <c r="W10" s="141">
        <v>1</v>
      </c>
      <c r="X10" s="141">
        <v>65.94</v>
      </c>
      <c r="Y10" s="141">
        <v>1</v>
      </c>
      <c r="Z10" s="141">
        <v>73.17</v>
      </c>
      <c r="AA10" s="141">
        <v>1</v>
      </c>
      <c r="AB10" s="141">
        <v>68.88</v>
      </c>
      <c r="AC10" s="141">
        <v>1</v>
      </c>
      <c r="AD10" s="141">
        <v>67.38</v>
      </c>
      <c r="AE10" s="141">
        <v>1</v>
      </c>
      <c r="AF10" s="141">
        <v>83.57</v>
      </c>
    </row>
    <row r="11" spans="1:32" x14ac:dyDescent="0.35">
      <c r="C11" s="141">
        <v>1</v>
      </c>
      <c r="D11" s="141">
        <v>79.569999999999993</v>
      </c>
      <c r="E11" s="141">
        <v>1</v>
      </c>
      <c r="F11" s="141">
        <v>68.739999999999995</v>
      </c>
      <c r="G11" s="141">
        <v>1</v>
      </c>
      <c r="H11" s="141">
        <v>70.760000000000005</v>
      </c>
      <c r="I11" s="141">
        <v>1</v>
      </c>
      <c r="J11" s="141">
        <v>87.76</v>
      </c>
      <c r="K11" s="141">
        <v>1</v>
      </c>
      <c r="L11" s="141">
        <v>78.989999999999995</v>
      </c>
      <c r="M11" s="141">
        <v>1</v>
      </c>
      <c r="N11" s="141">
        <v>72.95</v>
      </c>
      <c r="O11" s="141">
        <v>1</v>
      </c>
      <c r="P11" s="141">
        <v>77.56</v>
      </c>
      <c r="Q11" s="141">
        <v>1</v>
      </c>
      <c r="R11" s="141">
        <v>62.68</v>
      </c>
      <c r="S11" s="141">
        <v>1</v>
      </c>
      <c r="T11" s="141">
        <v>83.98</v>
      </c>
      <c r="U11" s="141">
        <v>1</v>
      </c>
      <c r="V11" s="141">
        <v>73.709999999999994</v>
      </c>
      <c r="W11" s="141">
        <v>1</v>
      </c>
      <c r="X11" s="141">
        <v>81.78</v>
      </c>
      <c r="Y11" s="141">
        <v>1</v>
      </c>
      <c r="Z11" s="141">
        <v>65.19</v>
      </c>
      <c r="AA11" s="141">
        <v>1</v>
      </c>
      <c r="AB11" s="141">
        <v>79.03</v>
      </c>
      <c r="AC11" s="141">
        <v>1</v>
      </c>
      <c r="AD11" s="141">
        <v>85.07</v>
      </c>
      <c r="AE11" s="141">
        <v>1</v>
      </c>
      <c r="AF11" s="141">
        <v>84.92</v>
      </c>
    </row>
    <row r="12" spans="1:32" x14ac:dyDescent="0.35">
      <c r="C12" s="141">
        <v>1</v>
      </c>
      <c r="D12" s="141">
        <v>73.52</v>
      </c>
      <c r="E12" s="141">
        <v>1</v>
      </c>
      <c r="F12" s="141">
        <v>79.540000000000006</v>
      </c>
      <c r="G12" s="141">
        <v>1</v>
      </c>
      <c r="H12" s="141">
        <v>68.08</v>
      </c>
      <c r="I12" s="141">
        <v>1</v>
      </c>
      <c r="J12" s="141">
        <v>74.75</v>
      </c>
      <c r="K12" s="141">
        <v>1</v>
      </c>
      <c r="L12" s="141">
        <v>71.849999999999994</v>
      </c>
      <c r="M12" s="141">
        <v>1</v>
      </c>
      <c r="N12" s="141">
        <v>69.209999999999994</v>
      </c>
      <c r="O12" s="141">
        <v>1</v>
      </c>
      <c r="P12" s="141">
        <v>70.23</v>
      </c>
      <c r="Q12" s="141">
        <v>1</v>
      </c>
      <c r="R12" s="141">
        <v>76.930000000000007</v>
      </c>
      <c r="S12" s="141">
        <v>1</v>
      </c>
      <c r="T12" s="141">
        <v>65.97</v>
      </c>
      <c r="U12" s="141">
        <v>1</v>
      </c>
      <c r="V12" s="141">
        <v>64.959999999999994</v>
      </c>
      <c r="W12" s="141">
        <v>1</v>
      </c>
      <c r="X12" s="141">
        <v>67.989999999999995</v>
      </c>
      <c r="Y12" s="141">
        <v>1</v>
      </c>
      <c r="Z12" s="141">
        <v>77.260000000000005</v>
      </c>
      <c r="AA12" s="141">
        <v>1</v>
      </c>
      <c r="AB12" s="141">
        <v>70.17</v>
      </c>
      <c r="AC12" s="141">
        <v>1</v>
      </c>
      <c r="AD12" s="141">
        <v>73.900000000000006</v>
      </c>
      <c r="AE12" s="141">
        <v>1</v>
      </c>
      <c r="AF12" s="141">
        <v>75.84</v>
      </c>
    </row>
    <row r="13" spans="1:32" x14ac:dyDescent="0.35">
      <c r="C13" s="141">
        <v>1</v>
      </c>
      <c r="D13" s="141">
        <v>84.4</v>
      </c>
      <c r="E13" s="141">
        <v>1</v>
      </c>
      <c r="F13" s="141">
        <v>76.86</v>
      </c>
      <c r="G13" s="141">
        <v>1</v>
      </c>
      <c r="H13" s="141">
        <v>68.709999999999994</v>
      </c>
      <c r="I13" s="141">
        <v>1</v>
      </c>
      <c r="J13" s="141">
        <v>81.77</v>
      </c>
      <c r="K13" s="141">
        <v>1</v>
      </c>
      <c r="L13" s="141">
        <v>76.819999999999993</v>
      </c>
      <c r="M13" s="141">
        <v>1</v>
      </c>
      <c r="N13" s="141">
        <v>73.63</v>
      </c>
      <c r="O13" s="141">
        <v>1</v>
      </c>
      <c r="P13" s="141">
        <v>70</v>
      </c>
      <c r="Q13" s="141">
        <v>1</v>
      </c>
      <c r="R13" s="141">
        <v>89.82</v>
      </c>
      <c r="S13" s="141">
        <v>1</v>
      </c>
      <c r="T13" s="141">
        <v>80.77</v>
      </c>
      <c r="U13" s="141">
        <v>1</v>
      </c>
      <c r="V13" s="141">
        <v>85.24</v>
      </c>
      <c r="W13" s="141">
        <v>1</v>
      </c>
      <c r="X13" s="141">
        <v>81.06</v>
      </c>
      <c r="Y13" s="141">
        <v>1</v>
      </c>
      <c r="Z13" s="141">
        <v>88.26</v>
      </c>
      <c r="AA13" s="141">
        <v>1</v>
      </c>
      <c r="AB13" s="141">
        <v>82.87</v>
      </c>
      <c r="AC13" s="141">
        <v>1</v>
      </c>
      <c r="AD13" s="141">
        <v>81.760000000000005</v>
      </c>
      <c r="AE13" s="141">
        <v>1</v>
      </c>
      <c r="AF13" s="141">
        <v>76.16</v>
      </c>
    </row>
    <row r="14" spans="1:32" x14ac:dyDescent="0.35">
      <c r="C14" s="141">
        <v>1</v>
      </c>
      <c r="D14" s="141">
        <v>79.290000000000006</v>
      </c>
      <c r="E14" s="141">
        <v>1</v>
      </c>
      <c r="F14" s="141">
        <v>70.540000000000006</v>
      </c>
      <c r="G14" s="141">
        <v>1</v>
      </c>
      <c r="H14" s="141">
        <v>89.2</v>
      </c>
      <c r="I14" s="141">
        <v>1</v>
      </c>
      <c r="J14" s="141">
        <v>84.3</v>
      </c>
      <c r="K14" s="141">
        <v>1</v>
      </c>
      <c r="L14" s="141">
        <v>76.23</v>
      </c>
      <c r="M14" s="141">
        <v>1</v>
      </c>
      <c r="N14" s="141">
        <v>89.22</v>
      </c>
      <c r="O14" s="141">
        <v>1</v>
      </c>
      <c r="P14" s="141">
        <v>72.81</v>
      </c>
      <c r="Q14" s="141">
        <v>1</v>
      </c>
      <c r="R14" s="141">
        <v>69.89</v>
      </c>
      <c r="S14" s="141">
        <v>1</v>
      </c>
      <c r="T14" s="141">
        <v>80.33</v>
      </c>
      <c r="U14" s="141">
        <v>1</v>
      </c>
      <c r="V14" s="141">
        <v>64.86</v>
      </c>
      <c r="W14" s="141">
        <v>1</v>
      </c>
      <c r="X14" s="141">
        <v>89.2</v>
      </c>
      <c r="Y14" s="141">
        <v>1</v>
      </c>
      <c r="Z14" s="141">
        <v>64.95</v>
      </c>
      <c r="AA14" s="141">
        <v>1</v>
      </c>
      <c r="AB14" s="141">
        <v>72.209999999999994</v>
      </c>
      <c r="AC14" s="141">
        <v>1</v>
      </c>
      <c r="AD14" s="141">
        <v>77.239999999999995</v>
      </c>
      <c r="AE14" s="141">
        <v>1</v>
      </c>
      <c r="AF14" s="141">
        <v>84.69</v>
      </c>
    </row>
    <row r="15" spans="1:32" x14ac:dyDescent="0.35">
      <c r="C15" s="141">
        <v>1</v>
      </c>
      <c r="D15" s="141">
        <v>69.349999999999994</v>
      </c>
      <c r="E15" s="141">
        <v>1</v>
      </c>
      <c r="F15" s="141">
        <v>63.73</v>
      </c>
      <c r="G15" s="141">
        <v>1</v>
      </c>
      <c r="H15" s="141">
        <v>80</v>
      </c>
      <c r="I15" s="141">
        <v>1</v>
      </c>
      <c r="J15" s="141">
        <v>73.75</v>
      </c>
      <c r="K15" s="141">
        <v>1</v>
      </c>
      <c r="L15" s="141">
        <v>69.11</v>
      </c>
      <c r="M15" s="141">
        <v>1</v>
      </c>
      <c r="N15" s="141">
        <v>75.06</v>
      </c>
      <c r="O15" s="141">
        <v>1</v>
      </c>
      <c r="P15" s="141">
        <v>83.53</v>
      </c>
      <c r="Q15" s="141">
        <v>1</v>
      </c>
      <c r="R15" s="141">
        <v>81.48</v>
      </c>
      <c r="S15" s="141">
        <v>1</v>
      </c>
      <c r="T15" s="141">
        <v>78.17</v>
      </c>
      <c r="U15" s="141">
        <v>1</v>
      </c>
      <c r="V15" s="141">
        <v>78.81</v>
      </c>
      <c r="W15" s="141">
        <v>1</v>
      </c>
      <c r="X15" s="141">
        <v>75.98</v>
      </c>
      <c r="Y15" s="141">
        <v>1</v>
      </c>
      <c r="Z15" s="141">
        <v>80.61</v>
      </c>
      <c r="AA15" s="141">
        <v>1</v>
      </c>
      <c r="AB15" s="141">
        <v>67.16</v>
      </c>
      <c r="AC15" s="141">
        <v>1</v>
      </c>
      <c r="AD15" s="141">
        <v>74.680000000000007</v>
      </c>
      <c r="AE15" s="141">
        <v>1</v>
      </c>
      <c r="AF15" s="141">
        <v>79.87</v>
      </c>
    </row>
    <row r="16" spans="1:32" x14ac:dyDescent="0.35">
      <c r="C16" s="141">
        <v>1</v>
      </c>
      <c r="D16" s="141">
        <v>82.13</v>
      </c>
      <c r="E16" s="141">
        <v>1</v>
      </c>
      <c r="F16" s="141">
        <v>89.16</v>
      </c>
      <c r="G16" s="141">
        <v>1</v>
      </c>
      <c r="H16" s="141">
        <v>74.180000000000007</v>
      </c>
      <c r="I16" s="141">
        <v>1</v>
      </c>
      <c r="J16" s="141">
        <v>69.52</v>
      </c>
      <c r="K16" s="141">
        <v>1</v>
      </c>
      <c r="L16" s="141">
        <v>80.44</v>
      </c>
      <c r="M16" s="141">
        <v>1</v>
      </c>
      <c r="N16" s="141">
        <v>68.989999999999995</v>
      </c>
      <c r="O16" s="141">
        <v>1</v>
      </c>
      <c r="P16" s="141">
        <v>82.81</v>
      </c>
      <c r="Q16" s="141">
        <v>1</v>
      </c>
      <c r="R16" s="141">
        <v>86.36</v>
      </c>
      <c r="S16" s="141">
        <v>1</v>
      </c>
      <c r="T16" s="141">
        <v>78.069999999999993</v>
      </c>
      <c r="U16" s="141">
        <v>1</v>
      </c>
      <c r="V16" s="141">
        <v>86.31</v>
      </c>
      <c r="W16" s="141">
        <v>1</v>
      </c>
      <c r="X16" s="141">
        <v>86.35</v>
      </c>
      <c r="Y16" s="141">
        <v>1</v>
      </c>
      <c r="Z16" s="141">
        <v>69.36</v>
      </c>
      <c r="AA16" s="141">
        <v>1</v>
      </c>
      <c r="AB16" s="141">
        <v>78.56</v>
      </c>
      <c r="AC16" s="141">
        <v>1</v>
      </c>
      <c r="AD16" s="141">
        <v>66.95</v>
      </c>
      <c r="AE16" s="141">
        <v>1</v>
      </c>
      <c r="AF16" s="141">
        <v>68.22</v>
      </c>
    </row>
    <row r="17" spans="3:32" x14ac:dyDescent="0.35">
      <c r="C17" s="141">
        <v>1</v>
      </c>
      <c r="D17" s="141">
        <v>69.59</v>
      </c>
      <c r="E17" s="141">
        <v>1</v>
      </c>
      <c r="F17" s="141">
        <v>76.47</v>
      </c>
      <c r="G17" s="141">
        <v>1</v>
      </c>
      <c r="H17" s="141">
        <v>67.62</v>
      </c>
      <c r="I17" s="141">
        <v>1</v>
      </c>
      <c r="J17" s="141">
        <v>79.48</v>
      </c>
      <c r="K17" s="141">
        <v>1</v>
      </c>
      <c r="L17" s="141">
        <v>73.150000000000006</v>
      </c>
      <c r="M17" s="141">
        <v>1</v>
      </c>
      <c r="N17" s="141">
        <v>80.180000000000007</v>
      </c>
      <c r="O17" s="141">
        <v>1</v>
      </c>
      <c r="P17" s="141">
        <v>86.46</v>
      </c>
      <c r="Q17" s="141">
        <v>1</v>
      </c>
      <c r="R17" s="141">
        <v>79.41</v>
      </c>
      <c r="S17" s="141">
        <v>1</v>
      </c>
      <c r="T17" s="141">
        <v>85.54</v>
      </c>
      <c r="U17" s="141">
        <v>1</v>
      </c>
      <c r="V17" s="141">
        <v>64.81</v>
      </c>
      <c r="W17" s="141">
        <v>1</v>
      </c>
      <c r="X17" s="141">
        <v>90.11</v>
      </c>
      <c r="Y17" s="141">
        <v>1</v>
      </c>
      <c r="Z17" s="141">
        <v>78.55</v>
      </c>
      <c r="AA17" s="141">
        <v>1</v>
      </c>
      <c r="AB17" s="141">
        <v>78.63</v>
      </c>
      <c r="AC17" s="141">
        <v>1</v>
      </c>
      <c r="AD17" s="141">
        <v>74.180000000000007</v>
      </c>
      <c r="AE17" s="141">
        <v>1</v>
      </c>
      <c r="AF17" s="141">
        <v>67.66</v>
      </c>
    </row>
    <row r="18" spans="3:32" x14ac:dyDescent="0.35">
      <c r="C18" s="141">
        <v>1</v>
      </c>
      <c r="D18" s="141">
        <v>73.06</v>
      </c>
      <c r="E18" s="141">
        <v>1</v>
      </c>
      <c r="F18" s="141">
        <v>76.239999999999995</v>
      </c>
      <c r="G18" s="141">
        <v>1</v>
      </c>
      <c r="H18" s="141">
        <v>79.209999999999994</v>
      </c>
      <c r="I18" s="141">
        <v>1</v>
      </c>
      <c r="J18" s="141">
        <v>75.459999999999994</v>
      </c>
      <c r="K18" s="141">
        <v>1</v>
      </c>
      <c r="L18" s="141">
        <v>85.82</v>
      </c>
      <c r="M18" s="141">
        <v>1</v>
      </c>
      <c r="N18" s="141">
        <v>80.75</v>
      </c>
      <c r="O18" s="141">
        <v>1</v>
      </c>
      <c r="P18" s="141">
        <v>84.3</v>
      </c>
      <c r="Q18" s="141">
        <v>1</v>
      </c>
      <c r="R18" s="141">
        <v>69.81</v>
      </c>
      <c r="S18" s="141">
        <v>1</v>
      </c>
      <c r="T18" s="141">
        <v>70.02</v>
      </c>
      <c r="U18" s="141">
        <v>1</v>
      </c>
      <c r="V18" s="141">
        <v>65.64</v>
      </c>
      <c r="W18" s="141">
        <v>1</v>
      </c>
      <c r="X18" s="141">
        <v>87.41</v>
      </c>
      <c r="Y18" s="141">
        <v>1</v>
      </c>
      <c r="Z18" s="141">
        <v>88.71</v>
      </c>
      <c r="AA18" s="141">
        <v>1</v>
      </c>
      <c r="AB18" s="141">
        <v>81.680000000000007</v>
      </c>
      <c r="AC18" s="141">
        <v>1</v>
      </c>
      <c r="AD18" s="141">
        <v>69.900000000000006</v>
      </c>
      <c r="AE18" s="141">
        <v>1</v>
      </c>
      <c r="AF18" s="141">
        <v>63.22</v>
      </c>
    </row>
    <row r="19" spans="3:32" x14ac:dyDescent="0.35">
      <c r="C19" s="141">
        <v>1</v>
      </c>
      <c r="D19" s="141">
        <v>87.72</v>
      </c>
      <c r="E19" s="141">
        <v>1</v>
      </c>
      <c r="F19" s="141">
        <v>69.209999999999994</v>
      </c>
      <c r="G19" s="141">
        <v>1</v>
      </c>
      <c r="H19" s="141">
        <v>77.430000000000007</v>
      </c>
      <c r="I19" s="141">
        <v>1</v>
      </c>
      <c r="J19" s="141">
        <v>81.239999999999995</v>
      </c>
      <c r="K19" s="141">
        <v>1</v>
      </c>
      <c r="L19" s="141">
        <v>76.83</v>
      </c>
      <c r="M19" s="141">
        <v>1</v>
      </c>
      <c r="N19" s="141">
        <v>82.65</v>
      </c>
      <c r="O19" s="141">
        <v>1</v>
      </c>
      <c r="P19" s="141">
        <v>65.06</v>
      </c>
      <c r="Q19" s="141">
        <v>1</v>
      </c>
      <c r="R19" s="141">
        <v>64.41</v>
      </c>
      <c r="S19" s="141">
        <v>1</v>
      </c>
      <c r="T19" s="141">
        <v>71.239999999999995</v>
      </c>
      <c r="U19" s="141">
        <v>1</v>
      </c>
      <c r="V19" s="141">
        <v>78.03</v>
      </c>
      <c r="W19" s="141">
        <v>1</v>
      </c>
      <c r="X19" s="141">
        <v>62.45</v>
      </c>
      <c r="Y19" s="141">
        <v>1</v>
      </c>
      <c r="Z19" s="141">
        <v>73.36</v>
      </c>
      <c r="AA19" s="141">
        <v>1</v>
      </c>
      <c r="AB19" s="141">
        <v>72.42</v>
      </c>
      <c r="AC19" s="141">
        <v>1</v>
      </c>
      <c r="AD19" s="141">
        <v>63.9</v>
      </c>
      <c r="AE19" s="141">
        <v>1</v>
      </c>
      <c r="AF19" s="141">
        <v>75.92</v>
      </c>
    </row>
    <row r="20" spans="3:32" x14ac:dyDescent="0.35">
      <c r="C20" s="141">
        <v>1</v>
      </c>
      <c r="D20" s="141">
        <v>83.14</v>
      </c>
      <c r="E20" s="141">
        <v>1</v>
      </c>
      <c r="F20" s="141">
        <v>70.25</v>
      </c>
      <c r="G20" s="141">
        <v>1</v>
      </c>
      <c r="H20" s="141">
        <v>72.56</v>
      </c>
      <c r="I20" s="141">
        <v>1</v>
      </c>
      <c r="J20" s="141">
        <v>74.040000000000006</v>
      </c>
      <c r="K20" s="141">
        <v>1</v>
      </c>
      <c r="L20" s="141">
        <v>85.47</v>
      </c>
      <c r="M20" s="141">
        <v>1</v>
      </c>
      <c r="N20" s="141">
        <v>65.22</v>
      </c>
      <c r="O20" s="141">
        <v>1</v>
      </c>
      <c r="P20" s="141">
        <v>78.61</v>
      </c>
      <c r="Q20" s="141">
        <v>1</v>
      </c>
      <c r="R20" s="141">
        <v>79.22</v>
      </c>
      <c r="S20" s="141">
        <v>1</v>
      </c>
      <c r="T20" s="141">
        <v>79.14</v>
      </c>
      <c r="U20" s="141">
        <v>1</v>
      </c>
      <c r="V20" s="141">
        <v>70.150000000000006</v>
      </c>
      <c r="W20" s="141">
        <v>1</v>
      </c>
      <c r="X20" s="141">
        <v>76.23</v>
      </c>
      <c r="Y20" s="141">
        <v>1</v>
      </c>
      <c r="Z20" s="141">
        <v>64.31</v>
      </c>
      <c r="AA20" s="141">
        <v>1</v>
      </c>
      <c r="AB20" s="141">
        <v>72.45</v>
      </c>
      <c r="AC20" s="141">
        <v>1</v>
      </c>
      <c r="AD20" s="141">
        <v>79.989999999999995</v>
      </c>
      <c r="AE20" s="141">
        <v>1</v>
      </c>
      <c r="AF20" s="141">
        <v>69.819999999999993</v>
      </c>
    </row>
    <row r="21" spans="3:32" x14ac:dyDescent="0.35">
      <c r="C21" s="141">
        <v>1</v>
      </c>
      <c r="D21" s="141">
        <v>73.180000000000007</v>
      </c>
      <c r="E21" s="141">
        <v>1</v>
      </c>
      <c r="F21" s="141">
        <v>65.05</v>
      </c>
      <c r="G21" s="141">
        <v>1</v>
      </c>
      <c r="H21" s="141">
        <v>80.19</v>
      </c>
      <c r="I21" s="141">
        <v>1</v>
      </c>
      <c r="J21" s="141">
        <v>64.83</v>
      </c>
      <c r="K21" s="141">
        <v>1</v>
      </c>
      <c r="L21" s="141">
        <v>75.52</v>
      </c>
      <c r="M21" s="141">
        <v>1</v>
      </c>
      <c r="N21" s="141">
        <v>68.53</v>
      </c>
      <c r="O21" s="141">
        <v>1</v>
      </c>
      <c r="P21" s="141">
        <v>78.81</v>
      </c>
      <c r="Q21" s="141">
        <v>1</v>
      </c>
      <c r="R21" s="141">
        <v>68.430000000000007</v>
      </c>
      <c r="S21" s="141">
        <v>1</v>
      </c>
      <c r="T21" s="141">
        <v>70.55</v>
      </c>
      <c r="U21" s="141">
        <v>1</v>
      </c>
      <c r="V21" s="141">
        <v>69.98</v>
      </c>
      <c r="W21" s="141">
        <v>1</v>
      </c>
      <c r="X21" s="141">
        <v>82.47</v>
      </c>
      <c r="Y21" s="141">
        <v>1</v>
      </c>
      <c r="Z21" s="141">
        <v>67.61</v>
      </c>
      <c r="AA21" s="141">
        <v>1</v>
      </c>
      <c r="AB21" s="141">
        <v>73.540000000000006</v>
      </c>
      <c r="AC21" s="141">
        <v>1</v>
      </c>
      <c r="AD21" s="141">
        <v>77.22</v>
      </c>
      <c r="AE21" s="141">
        <v>1</v>
      </c>
      <c r="AF21" s="141">
        <v>71.459999999999994</v>
      </c>
    </row>
    <row r="22" spans="3:32" x14ac:dyDescent="0.35">
      <c r="C22" s="141">
        <v>1</v>
      </c>
      <c r="D22" s="141">
        <v>82.27</v>
      </c>
      <c r="E22" s="141">
        <v>1</v>
      </c>
      <c r="F22" s="141">
        <v>68.63</v>
      </c>
      <c r="G22" s="141">
        <v>1</v>
      </c>
      <c r="H22" s="141">
        <v>71.290000000000006</v>
      </c>
      <c r="I22" s="141">
        <v>1</v>
      </c>
      <c r="J22" s="141">
        <v>83.14</v>
      </c>
      <c r="K22" s="141">
        <v>1</v>
      </c>
      <c r="L22" s="141">
        <v>71.63</v>
      </c>
      <c r="M22" s="141">
        <v>1</v>
      </c>
      <c r="N22" s="141">
        <v>63.79</v>
      </c>
      <c r="O22" s="141">
        <v>1</v>
      </c>
      <c r="P22" s="141">
        <v>72.12</v>
      </c>
      <c r="Q22" s="141">
        <v>1</v>
      </c>
      <c r="R22" s="141">
        <v>80.78</v>
      </c>
      <c r="S22" s="141">
        <v>1</v>
      </c>
      <c r="T22" s="141">
        <v>74.290000000000006</v>
      </c>
      <c r="U22" s="141">
        <v>1</v>
      </c>
      <c r="V22" s="141">
        <v>77.66</v>
      </c>
      <c r="W22" s="141">
        <v>1</v>
      </c>
      <c r="X22" s="141">
        <v>89.14</v>
      </c>
      <c r="Y22" s="141">
        <v>1</v>
      </c>
      <c r="Z22" s="141">
        <v>88.73</v>
      </c>
      <c r="AA22" s="141">
        <v>1</v>
      </c>
      <c r="AB22" s="141">
        <v>76.39</v>
      </c>
      <c r="AC22" s="141">
        <v>1</v>
      </c>
      <c r="AD22" s="141">
        <v>71.77</v>
      </c>
      <c r="AE22" s="141">
        <v>1</v>
      </c>
      <c r="AF22" s="141">
        <v>84.86</v>
      </c>
    </row>
    <row r="23" spans="3:32" x14ac:dyDescent="0.35">
      <c r="C23" s="141">
        <v>1</v>
      </c>
      <c r="D23" s="141">
        <v>68.37</v>
      </c>
      <c r="E23" s="141">
        <v>1</v>
      </c>
      <c r="F23" s="141">
        <v>73.05</v>
      </c>
      <c r="G23" s="141">
        <v>1</v>
      </c>
      <c r="H23" s="141">
        <v>82.5</v>
      </c>
      <c r="I23" s="141">
        <v>1</v>
      </c>
      <c r="J23" s="141">
        <v>81.430000000000007</v>
      </c>
      <c r="K23" s="141">
        <v>1</v>
      </c>
      <c r="L23" s="141">
        <v>73.86</v>
      </c>
      <c r="M23" s="141">
        <v>1</v>
      </c>
      <c r="N23" s="141">
        <v>77.13</v>
      </c>
      <c r="O23" s="141">
        <v>1</v>
      </c>
      <c r="P23" s="141">
        <v>71.209999999999994</v>
      </c>
      <c r="Q23" s="141">
        <v>1</v>
      </c>
      <c r="R23" s="141">
        <v>66.64</v>
      </c>
      <c r="S23" s="141">
        <v>1</v>
      </c>
      <c r="T23" s="141">
        <v>63.07</v>
      </c>
      <c r="U23" s="141">
        <v>1</v>
      </c>
      <c r="V23" s="141">
        <v>70.650000000000006</v>
      </c>
      <c r="W23" s="141">
        <v>1</v>
      </c>
      <c r="X23" s="141">
        <v>85.51</v>
      </c>
      <c r="Y23" s="141">
        <v>1</v>
      </c>
      <c r="Z23" s="141">
        <v>76.45</v>
      </c>
      <c r="AA23" s="141">
        <v>1</v>
      </c>
      <c r="AB23" s="141">
        <v>63.02</v>
      </c>
      <c r="AC23" s="141">
        <v>1</v>
      </c>
      <c r="AD23" s="141">
        <v>62.07</v>
      </c>
      <c r="AE23" s="141">
        <v>1</v>
      </c>
      <c r="AF23" s="141">
        <v>65.48</v>
      </c>
    </row>
    <row r="24" spans="3:32" x14ac:dyDescent="0.35">
      <c r="C24" s="141">
        <v>1</v>
      </c>
      <c r="D24" s="141">
        <v>82.36</v>
      </c>
      <c r="E24" s="141">
        <v>1</v>
      </c>
      <c r="F24" s="141">
        <v>71.849999999999994</v>
      </c>
      <c r="G24" s="141">
        <v>1</v>
      </c>
      <c r="H24" s="141">
        <v>84.47</v>
      </c>
      <c r="I24" s="141">
        <v>1</v>
      </c>
      <c r="J24" s="141">
        <v>76.09</v>
      </c>
      <c r="K24" s="141">
        <v>1</v>
      </c>
      <c r="L24" s="141">
        <v>68.2</v>
      </c>
      <c r="M24" s="141">
        <v>1</v>
      </c>
      <c r="N24" s="141">
        <v>81.33</v>
      </c>
      <c r="O24" s="141">
        <v>1</v>
      </c>
      <c r="P24" s="141">
        <v>86.26</v>
      </c>
      <c r="Q24" s="141">
        <v>1</v>
      </c>
      <c r="R24" s="141">
        <v>80.64</v>
      </c>
      <c r="S24" s="141">
        <v>1</v>
      </c>
      <c r="T24" s="141">
        <v>68.62</v>
      </c>
      <c r="U24" s="141">
        <v>1</v>
      </c>
      <c r="V24" s="141">
        <v>68.680000000000007</v>
      </c>
      <c r="W24" s="141">
        <v>1</v>
      </c>
      <c r="X24" s="141">
        <v>80.010000000000005</v>
      </c>
      <c r="Y24" s="141">
        <v>1</v>
      </c>
      <c r="Z24" s="141">
        <v>77.92</v>
      </c>
      <c r="AA24" s="141">
        <v>1</v>
      </c>
      <c r="AB24" s="141">
        <v>71.47</v>
      </c>
      <c r="AC24" s="141">
        <v>1</v>
      </c>
      <c r="AD24" s="141">
        <v>61.88</v>
      </c>
      <c r="AE24" s="141">
        <v>1</v>
      </c>
      <c r="AF24" s="141">
        <v>87.32</v>
      </c>
    </row>
    <row r="25" spans="3:32" x14ac:dyDescent="0.35">
      <c r="C25" s="141">
        <v>1</v>
      </c>
      <c r="D25" s="141">
        <v>74.2</v>
      </c>
      <c r="E25" s="141">
        <v>1</v>
      </c>
      <c r="F25" s="141">
        <v>79.680000000000007</v>
      </c>
      <c r="G25" s="141">
        <v>1</v>
      </c>
      <c r="H25" s="141">
        <v>71.44</v>
      </c>
      <c r="I25" s="141">
        <v>1</v>
      </c>
      <c r="J25" s="141">
        <v>70.510000000000005</v>
      </c>
      <c r="K25" s="141">
        <v>1</v>
      </c>
      <c r="L25" s="141">
        <v>82.86</v>
      </c>
      <c r="M25" s="141">
        <v>1</v>
      </c>
      <c r="N25" s="141">
        <v>78.900000000000006</v>
      </c>
      <c r="O25" s="141">
        <v>1</v>
      </c>
      <c r="P25" s="141">
        <v>84.78</v>
      </c>
      <c r="Q25" s="141">
        <v>1</v>
      </c>
      <c r="R25" s="141">
        <v>71.91</v>
      </c>
      <c r="S25" s="141">
        <v>1</v>
      </c>
      <c r="T25" s="141">
        <v>77.040000000000006</v>
      </c>
      <c r="U25" s="141">
        <v>1</v>
      </c>
      <c r="V25" s="141">
        <v>72.25</v>
      </c>
      <c r="W25" s="141">
        <v>1</v>
      </c>
      <c r="X25" s="141">
        <v>68.52</v>
      </c>
      <c r="Y25" s="141">
        <v>1</v>
      </c>
      <c r="Z25" s="141">
        <v>81.12</v>
      </c>
      <c r="AA25" s="141">
        <v>1</v>
      </c>
      <c r="AB25" s="141">
        <v>86.62</v>
      </c>
      <c r="AC25" s="141">
        <v>1</v>
      </c>
      <c r="AD25" s="141">
        <v>82.23</v>
      </c>
      <c r="AE25" s="141">
        <v>1</v>
      </c>
      <c r="AF25" s="141">
        <v>71.819999999999993</v>
      </c>
    </row>
    <row r="26" spans="3:32" x14ac:dyDescent="0.35">
      <c r="C26" s="141">
        <v>1</v>
      </c>
      <c r="D26" s="141">
        <v>83.17</v>
      </c>
      <c r="E26" s="141">
        <v>1</v>
      </c>
      <c r="F26" s="141">
        <v>74.959999999999994</v>
      </c>
      <c r="G26" s="141">
        <v>1</v>
      </c>
      <c r="H26" s="141">
        <v>67.400000000000006</v>
      </c>
      <c r="I26" s="141">
        <v>1</v>
      </c>
      <c r="J26" s="141">
        <v>67.83</v>
      </c>
      <c r="K26" s="141">
        <v>1</v>
      </c>
      <c r="L26" s="141">
        <v>73.959999999999994</v>
      </c>
      <c r="M26" s="141">
        <v>1</v>
      </c>
      <c r="N26" s="141">
        <v>79.25</v>
      </c>
      <c r="O26" s="141">
        <v>1</v>
      </c>
      <c r="P26" s="141">
        <v>71.78</v>
      </c>
      <c r="Q26" s="141">
        <v>1</v>
      </c>
      <c r="R26" s="141">
        <v>78.61</v>
      </c>
      <c r="S26" s="141">
        <v>1</v>
      </c>
      <c r="T26" s="141">
        <v>75</v>
      </c>
      <c r="U26" s="141">
        <v>1</v>
      </c>
      <c r="V26" s="141">
        <v>62.11</v>
      </c>
      <c r="W26" s="141">
        <v>1</v>
      </c>
      <c r="X26" s="141">
        <v>65.430000000000007</v>
      </c>
      <c r="Y26" s="141">
        <v>1</v>
      </c>
      <c r="Z26" s="141">
        <v>76.739999999999995</v>
      </c>
      <c r="AA26" s="141">
        <v>1</v>
      </c>
      <c r="AB26" s="141">
        <v>66.819999999999993</v>
      </c>
      <c r="AC26" s="141">
        <v>1</v>
      </c>
      <c r="AD26" s="141">
        <v>85.28</v>
      </c>
      <c r="AE26" s="141">
        <v>1</v>
      </c>
      <c r="AF26" s="141">
        <v>76.25</v>
      </c>
    </row>
    <row r="27" spans="3:32" x14ac:dyDescent="0.35">
      <c r="C27" s="141">
        <v>1</v>
      </c>
      <c r="D27" s="141">
        <v>64.14</v>
      </c>
      <c r="E27" s="141">
        <v>1</v>
      </c>
      <c r="F27" s="141">
        <v>73.02</v>
      </c>
      <c r="G27" s="141">
        <v>1</v>
      </c>
      <c r="H27" s="141">
        <v>67.739999999999995</v>
      </c>
      <c r="I27" s="141">
        <v>1</v>
      </c>
      <c r="J27" s="141">
        <v>76.81</v>
      </c>
      <c r="K27" s="141">
        <v>1</v>
      </c>
      <c r="L27" s="141">
        <v>63.83</v>
      </c>
      <c r="M27" s="141">
        <v>1</v>
      </c>
      <c r="N27" s="141">
        <v>87.2</v>
      </c>
      <c r="O27" s="141">
        <v>1</v>
      </c>
      <c r="P27" s="141">
        <v>86.4</v>
      </c>
      <c r="Q27" s="141">
        <v>1</v>
      </c>
      <c r="R27" s="141">
        <v>67.709999999999994</v>
      </c>
      <c r="S27" s="141">
        <v>1</v>
      </c>
      <c r="T27" s="141">
        <v>69.14</v>
      </c>
      <c r="U27" s="141">
        <v>1</v>
      </c>
      <c r="V27" s="141">
        <v>73.28</v>
      </c>
      <c r="W27" s="141">
        <v>1</v>
      </c>
      <c r="X27" s="141">
        <v>71.989999999999995</v>
      </c>
      <c r="Y27" s="141">
        <v>1</v>
      </c>
      <c r="Z27" s="141">
        <v>83.87</v>
      </c>
      <c r="AA27" s="141">
        <v>1</v>
      </c>
      <c r="AB27" s="141">
        <v>78.7</v>
      </c>
      <c r="AC27" s="141">
        <v>1</v>
      </c>
      <c r="AD27" s="141">
        <v>87.73</v>
      </c>
      <c r="AE27" s="141">
        <v>1</v>
      </c>
      <c r="AF27" s="141">
        <v>63.13</v>
      </c>
    </row>
    <row r="28" spans="3:32" x14ac:dyDescent="0.35">
      <c r="C28" s="141">
        <v>1</v>
      </c>
      <c r="D28" s="141">
        <v>69.42</v>
      </c>
      <c r="E28" s="141">
        <v>1</v>
      </c>
      <c r="F28" s="141">
        <v>74.569999999999993</v>
      </c>
      <c r="G28" s="141">
        <v>1</v>
      </c>
      <c r="H28" s="141">
        <v>64.09</v>
      </c>
      <c r="I28" s="141">
        <v>1</v>
      </c>
      <c r="J28" s="141">
        <v>81.36</v>
      </c>
      <c r="K28" s="141">
        <v>1</v>
      </c>
      <c r="L28" s="141">
        <v>87.73</v>
      </c>
      <c r="M28" s="141">
        <v>1</v>
      </c>
      <c r="N28" s="141">
        <v>75.86</v>
      </c>
      <c r="O28" s="141">
        <v>1</v>
      </c>
      <c r="P28" s="141">
        <v>69.989999999999995</v>
      </c>
      <c r="Q28" s="141">
        <v>1</v>
      </c>
      <c r="R28" s="141">
        <v>77.16</v>
      </c>
      <c r="S28" s="141">
        <v>1</v>
      </c>
      <c r="T28" s="141">
        <v>79.989999999999995</v>
      </c>
      <c r="U28" s="141">
        <v>1</v>
      </c>
      <c r="V28" s="141">
        <v>89.6</v>
      </c>
      <c r="W28" s="141">
        <v>1</v>
      </c>
      <c r="X28" s="141">
        <v>66.34</v>
      </c>
      <c r="Y28" s="141">
        <v>1</v>
      </c>
      <c r="Z28" s="141">
        <v>73.81</v>
      </c>
      <c r="AA28" s="141">
        <v>1</v>
      </c>
      <c r="AB28" s="141">
        <v>82.08</v>
      </c>
      <c r="AC28" s="141">
        <v>1</v>
      </c>
      <c r="AD28" s="141">
        <v>82.44</v>
      </c>
      <c r="AE28" s="141">
        <v>1</v>
      </c>
      <c r="AF28" s="141">
        <v>65.400000000000006</v>
      </c>
    </row>
    <row r="29" spans="3:32" x14ac:dyDescent="0.35">
      <c r="C29" s="141">
        <v>1</v>
      </c>
      <c r="D29" s="141">
        <v>77.08</v>
      </c>
      <c r="E29" s="141">
        <v>1</v>
      </c>
      <c r="F29" s="141">
        <v>81.760000000000005</v>
      </c>
      <c r="G29" s="141">
        <v>1</v>
      </c>
      <c r="H29" s="141">
        <v>79.150000000000006</v>
      </c>
      <c r="I29" s="141">
        <v>1</v>
      </c>
      <c r="J29" s="141">
        <v>84.43</v>
      </c>
      <c r="K29" s="141">
        <v>1</v>
      </c>
      <c r="L29" s="141">
        <v>78.55</v>
      </c>
      <c r="M29" s="141">
        <v>1</v>
      </c>
      <c r="N29" s="141">
        <v>78.17</v>
      </c>
      <c r="O29" s="141">
        <v>1</v>
      </c>
      <c r="P29" s="141">
        <v>78.78</v>
      </c>
      <c r="Q29" s="141">
        <v>1</v>
      </c>
      <c r="R29" s="141">
        <v>67.33</v>
      </c>
      <c r="S29" s="141">
        <v>1</v>
      </c>
      <c r="T29" s="141">
        <v>73.150000000000006</v>
      </c>
      <c r="U29" s="141">
        <v>1</v>
      </c>
      <c r="V29" s="141">
        <v>70.09</v>
      </c>
      <c r="W29" s="141">
        <v>1</v>
      </c>
      <c r="X29" s="141">
        <v>82.17</v>
      </c>
      <c r="Y29" s="141">
        <v>1</v>
      </c>
      <c r="Z29" s="141">
        <v>84.81</v>
      </c>
      <c r="AA29" s="141">
        <v>1</v>
      </c>
      <c r="AB29" s="141">
        <v>69.8</v>
      </c>
      <c r="AC29" s="141">
        <v>1</v>
      </c>
      <c r="AD29" s="141">
        <v>76.22</v>
      </c>
      <c r="AE29" s="141">
        <v>1</v>
      </c>
      <c r="AF29" s="141">
        <v>75.89</v>
      </c>
    </row>
    <row r="30" spans="3:32" x14ac:dyDescent="0.35">
      <c r="C30" s="141">
        <v>1</v>
      </c>
      <c r="D30" s="141">
        <v>79.05</v>
      </c>
      <c r="E30" s="141">
        <v>1</v>
      </c>
      <c r="F30" s="141">
        <v>88.23</v>
      </c>
      <c r="G30" s="141">
        <v>1</v>
      </c>
      <c r="H30" s="141">
        <v>75.83</v>
      </c>
      <c r="I30" s="141">
        <v>1</v>
      </c>
      <c r="J30" s="141">
        <v>83.37</v>
      </c>
      <c r="K30" s="141">
        <v>1</v>
      </c>
      <c r="L30" s="141">
        <v>82.73</v>
      </c>
      <c r="M30" s="141">
        <v>1</v>
      </c>
      <c r="N30" s="141">
        <v>83.91</v>
      </c>
      <c r="O30" s="141">
        <v>1</v>
      </c>
      <c r="P30" s="141">
        <v>77.06</v>
      </c>
      <c r="Q30" s="141">
        <v>1</v>
      </c>
      <c r="R30" s="141">
        <v>79.37</v>
      </c>
      <c r="S30" s="141">
        <v>1</v>
      </c>
      <c r="T30" s="141">
        <v>74.56</v>
      </c>
      <c r="U30" s="141">
        <v>1</v>
      </c>
      <c r="V30" s="141">
        <v>82.31</v>
      </c>
      <c r="W30" s="141">
        <v>1</v>
      </c>
      <c r="X30" s="141">
        <v>82.49</v>
      </c>
      <c r="Y30" s="141">
        <v>1</v>
      </c>
      <c r="Z30" s="141">
        <v>78.47</v>
      </c>
      <c r="AA30" s="141">
        <v>1</v>
      </c>
      <c r="AB30" s="141">
        <v>71.819999999999993</v>
      </c>
      <c r="AC30" s="141">
        <v>1</v>
      </c>
      <c r="AD30" s="141">
        <v>73.430000000000007</v>
      </c>
      <c r="AE30" s="141">
        <v>1</v>
      </c>
      <c r="AF30" s="141">
        <v>74.27</v>
      </c>
    </row>
    <row r="31" spans="3:32" x14ac:dyDescent="0.35">
      <c r="C31" s="141">
        <v>1</v>
      </c>
      <c r="D31" s="141">
        <v>75.19</v>
      </c>
      <c r="E31" s="141">
        <v>1</v>
      </c>
      <c r="F31" s="141">
        <v>87.04</v>
      </c>
      <c r="G31" s="141">
        <v>1</v>
      </c>
      <c r="H31" s="141">
        <v>68.75</v>
      </c>
      <c r="I31" s="141">
        <v>1</v>
      </c>
      <c r="J31" s="141">
        <v>81.59</v>
      </c>
      <c r="K31" s="141">
        <v>1</v>
      </c>
      <c r="L31" s="141">
        <v>73.09</v>
      </c>
      <c r="M31" s="141">
        <v>1</v>
      </c>
      <c r="N31" s="141">
        <v>75.94</v>
      </c>
      <c r="O31" s="141">
        <v>1</v>
      </c>
      <c r="P31" s="141">
        <v>83.36</v>
      </c>
      <c r="Q31" s="141">
        <v>1</v>
      </c>
      <c r="R31" s="141">
        <v>84.63</v>
      </c>
      <c r="S31" s="141">
        <v>1</v>
      </c>
      <c r="T31" s="141">
        <v>69.760000000000005</v>
      </c>
      <c r="U31" s="141">
        <v>1</v>
      </c>
      <c r="V31" s="141">
        <v>61.95</v>
      </c>
      <c r="W31" s="141">
        <v>1</v>
      </c>
      <c r="X31" s="141">
        <v>63.95</v>
      </c>
      <c r="Y31" s="141">
        <v>1</v>
      </c>
      <c r="Z31" s="141">
        <v>69.84</v>
      </c>
      <c r="AA31" s="141">
        <v>1</v>
      </c>
      <c r="AB31" s="141">
        <v>67.400000000000006</v>
      </c>
      <c r="AC31" s="141">
        <v>1</v>
      </c>
      <c r="AD31" s="141">
        <v>74.489999999999995</v>
      </c>
      <c r="AE31" s="141">
        <v>1</v>
      </c>
      <c r="AF31" s="141">
        <v>82.05</v>
      </c>
    </row>
    <row r="32" spans="3:32" x14ac:dyDescent="0.35">
      <c r="C32" s="141">
        <v>1</v>
      </c>
      <c r="D32" s="141">
        <v>77.900000000000006</v>
      </c>
      <c r="E32" s="141">
        <v>1</v>
      </c>
      <c r="F32" s="141">
        <v>82.85</v>
      </c>
      <c r="G32" s="141">
        <v>1</v>
      </c>
      <c r="H32" s="141">
        <v>85.06</v>
      </c>
      <c r="I32" s="141">
        <v>1</v>
      </c>
      <c r="J32" s="141">
        <v>77.62</v>
      </c>
      <c r="K32" s="141">
        <v>1</v>
      </c>
      <c r="L32" s="141">
        <v>66.819999999999993</v>
      </c>
      <c r="M32" s="141">
        <v>1</v>
      </c>
      <c r="N32" s="141">
        <v>84.96</v>
      </c>
      <c r="O32" s="141">
        <v>1</v>
      </c>
      <c r="P32" s="141">
        <v>85.34</v>
      </c>
      <c r="Q32" s="141">
        <v>1</v>
      </c>
      <c r="R32" s="141">
        <v>67.58</v>
      </c>
      <c r="S32" s="141">
        <v>1</v>
      </c>
      <c r="T32" s="141">
        <v>82.04</v>
      </c>
      <c r="U32" s="141">
        <v>1</v>
      </c>
      <c r="V32" s="141">
        <v>71.44</v>
      </c>
      <c r="W32" s="141">
        <v>1</v>
      </c>
      <c r="X32" s="141">
        <v>66.42</v>
      </c>
      <c r="Y32" s="141">
        <v>1</v>
      </c>
      <c r="Z32" s="141">
        <v>83.73</v>
      </c>
      <c r="AA32" s="141">
        <v>1</v>
      </c>
      <c r="AB32" s="141">
        <v>73.900000000000006</v>
      </c>
      <c r="AC32" s="141">
        <v>1</v>
      </c>
      <c r="AD32" s="141">
        <v>83.92</v>
      </c>
      <c r="AE32" s="141">
        <v>1</v>
      </c>
      <c r="AF32" s="141">
        <v>72.48</v>
      </c>
    </row>
    <row r="33" spans="3:32" x14ac:dyDescent="0.35">
      <c r="C33" s="141">
        <v>1</v>
      </c>
      <c r="D33" s="141">
        <v>69.92</v>
      </c>
      <c r="E33" s="141">
        <v>1</v>
      </c>
      <c r="F33" s="141">
        <v>75.260000000000005</v>
      </c>
      <c r="G33" s="141">
        <v>1</v>
      </c>
      <c r="H33" s="141">
        <v>73.819999999999993</v>
      </c>
      <c r="I33" s="141">
        <v>1</v>
      </c>
      <c r="J33" s="141">
        <v>75.239999999999995</v>
      </c>
      <c r="K33" s="141">
        <v>1</v>
      </c>
      <c r="L33" s="141">
        <v>80.72</v>
      </c>
      <c r="M33" s="141">
        <v>1</v>
      </c>
      <c r="N33" s="141">
        <v>73.790000000000006</v>
      </c>
      <c r="O33" s="141">
        <v>1</v>
      </c>
      <c r="P33" s="141">
        <v>75.430000000000007</v>
      </c>
      <c r="Q33" s="141">
        <v>1</v>
      </c>
      <c r="R33" s="141">
        <v>81.33</v>
      </c>
      <c r="S33" s="141">
        <v>1</v>
      </c>
      <c r="T33" s="141">
        <v>79.239999999999995</v>
      </c>
      <c r="U33" s="141">
        <v>1</v>
      </c>
      <c r="V33" s="141">
        <v>73.16</v>
      </c>
      <c r="W33" s="141">
        <v>1</v>
      </c>
      <c r="X33" s="141">
        <v>77.95</v>
      </c>
      <c r="Y33" s="141">
        <v>1</v>
      </c>
      <c r="Z33" s="141">
        <v>70.78</v>
      </c>
      <c r="AA33" s="141">
        <v>1</v>
      </c>
      <c r="AB33" s="141">
        <v>80.7</v>
      </c>
      <c r="AC33" s="141">
        <v>1</v>
      </c>
      <c r="AD33" s="141">
        <v>65.94</v>
      </c>
      <c r="AE33" s="141">
        <v>1</v>
      </c>
      <c r="AF33" s="141">
        <v>69.39</v>
      </c>
    </row>
    <row r="34" spans="3:32" x14ac:dyDescent="0.35">
      <c r="C34" s="141">
        <v>1</v>
      </c>
      <c r="D34" s="141">
        <v>65.790000000000006</v>
      </c>
      <c r="E34" s="141">
        <v>1</v>
      </c>
      <c r="F34" s="141">
        <v>62.17</v>
      </c>
      <c r="G34" s="141">
        <v>1</v>
      </c>
      <c r="H34" s="141">
        <v>69.849999999999994</v>
      </c>
      <c r="I34" s="141">
        <v>1</v>
      </c>
      <c r="J34" s="141">
        <v>81.13</v>
      </c>
      <c r="K34" s="141">
        <v>1</v>
      </c>
      <c r="L34" s="141">
        <v>81.77</v>
      </c>
      <c r="M34" s="141">
        <v>1</v>
      </c>
      <c r="N34" s="141">
        <v>67.8</v>
      </c>
      <c r="O34" s="141">
        <v>1</v>
      </c>
      <c r="P34" s="141">
        <v>74.790000000000006</v>
      </c>
      <c r="Q34" s="141">
        <v>1</v>
      </c>
      <c r="R34" s="141">
        <v>76.209999999999994</v>
      </c>
      <c r="S34" s="141">
        <v>1</v>
      </c>
      <c r="T34" s="141">
        <v>84.18</v>
      </c>
      <c r="U34" s="141">
        <v>1</v>
      </c>
      <c r="V34" s="141">
        <v>68.62</v>
      </c>
      <c r="W34" s="141">
        <v>1</v>
      </c>
      <c r="X34" s="141">
        <v>66.44</v>
      </c>
      <c r="Y34" s="141">
        <v>1</v>
      </c>
      <c r="Z34" s="141">
        <v>74.739999999999995</v>
      </c>
      <c r="AA34" s="141">
        <v>1</v>
      </c>
      <c r="AB34" s="141">
        <v>63.04</v>
      </c>
      <c r="AC34" s="141">
        <v>1</v>
      </c>
      <c r="AD34" s="141">
        <v>82.73</v>
      </c>
      <c r="AE34" s="141">
        <v>1</v>
      </c>
      <c r="AF34" s="141">
        <v>64.27</v>
      </c>
    </row>
    <row r="35" spans="3:32" x14ac:dyDescent="0.35">
      <c r="C35" s="141">
        <v>1</v>
      </c>
      <c r="D35" s="141">
        <v>72.17</v>
      </c>
      <c r="E35" s="141">
        <v>1</v>
      </c>
      <c r="F35" s="141">
        <v>69.48</v>
      </c>
      <c r="G35" s="141">
        <v>1</v>
      </c>
      <c r="H35" s="141">
        <v>70.569999999999993</v>
      </c>
      <c r="I35" s="141">
        <v>1</v>
      </c>
      <c r="J35" s="141">
        <v>71.02</v>
      </c>
      <c r="K35" s="141">
        <v>1</v>
      </c>
      <c r="L35" s="141">
        <v>64.290000000000006</v>
      </c>
      <c r="M35" s="141">
        <v>1</v>
      </c>
      <c r="N35" s="141">
        <v>71.98</v>
      </c>
      <c r="O35" s="141">
        <v>1</v>
      </c>
      <c r="P35" s="141">
        <v>76.12</v>
      </c>
      <c r="Q35" s="141">
        <v>1</v>
      </c>
      <c r="R35" s="141">
        <v>82.55</v>
      </c>
      <c r="S35" s="141">
        <v>1</v>
      </c>
      <c r="T35" s="141">
        <v>69.27</v>
      </c>
      <c r="U35" s="141">
        <v>1</v>
      </c>
      <c r="V35" s="141">
        <v>78.31</v>
      </c>
      <c r="W35" s="141">
        <v>1</v>
      </c>
      <c r="X35" s="141">
        <v>72.930000000000007</v>
      </c>
      <c r="Y35" s="141">
        <v>1</v>
      </c>
      <c r="Z35" s="141">
        <v>87.85</v>
      </c>
      <c r="AA35" s="141">
        <v>1</v>
      </c>
      <c r="AB35" s="141">
        <v>79.72</v>
      </c>
      <c r="AC35" s="141">
        <v>1</v>
      </c>
      <c r="AD35" s="141">
        <v>73.77</v>
      </c>
      <c r="AE35" s="141">
        <v>1</v>
      </c>
      <c r="AF35" s="141">
        <v>64.89</v>
      </c>
    </row>
    <row r="36" spans="3:32" x14ac:dyDescent="0.35">
      <c r="C36" s="141">
        <v>1</v>
      </c>
      <c r="D36" s="141">
        <v>82.72</v>
      </c>
      <c r="E36" s="141">
        <v>1</v>
      </c>
      <c r="F36" s="141">
        <v>88.02</v>
      </c>
      <c r="G36" s="141">
        <v>1</v>
      </c>
      <c r="H36" s="141">
        <v>70.81</v>
      </c>
      <c r="I36" s="141">
        <v>1</v>
      </c>
      <c r="J36" s="141">
        <v>77.16</v>
      </c>
      <c r="K36" s="141">
        <v>1</v>
      </c>
      <c r="L36" s="141">
        <v>76.150000000000006</v>
      </c>
      <c r="M36" s="141">
        <v>1</v>
      </c>
      <c r="N36" s="141">
        <v>84.82</v>
      </c>
      <c r="O36" s="141">
        <v>1</v>
      </c>
      <c r="P36" s="141">
        <v>78.349999999999994</v>
      </c>
      <c r="Q36" s="141">
        <v>1</v>
      </c>
      <c r="R36" s="141">
        <v>88.24</v>
      </c>
      <c r="S36" s="141">
        <v>1</v>
      </c>
      <c r="T36" s="141">
        <v>65.97</v>
      </c>
      <c r="U36" s="141">
        <v>1</v>
      </c>
      <c r="V36" s="141">
        <v>71.19</v>
      </c>
      <c r="W36" s="141">
        <v>1</v>
      </c>
      <c r="X36" s="141">
        <v>80.37</v>
      </c>
      <c r="Y36" s="141">
        <v>1</v>
      </c>
      <c r="Z36" s="141">
        <v>74.81</v>
      </c>
      <c r="AA36" s="141">
        <v>1</v>
      </c>
      <c r="AB36" s="141">
        <v>79.680000000000007</v>
      </c>
      <c r="AC36" s="141">
        <v>1</v>
      </c>
      <c r="AD36" s="141">
        <v>80.3</v>
      </c>
      <c r="AE36" s="141">
        <v>1</v>
      </c>
      <c r="AF36" s="141">
        <v>81.569999999999993</v>
      </c>
    </row>
    <row r="37" spans="3:32" x14ac:dyDescent="0.35">
      <c r="C37" s="141">
        <v>1</v>
      </c>
      <c r="D37" s="141">
        <v>77.260000000000005</v>
      </c>
      <c r="E37" s="141">
        <v>1</v>
      </c>
      <c r="F37" s="141">
        <v>84.49</v>
      </c>
      <c r="G37" s="141">
        <v>1</v>
      </c>
      <c r="H37" s="141">
        <v>70.06</v>
      </c>
      <c r="I37" s="141">
        <v>1</v>
      </c>
      <c r="J37" s="141">
        <v>71.900000000000006</v>
      </c>
      <c r="K37" s="141">
        <v>1</v>
      </c>
      <c r="L37" s="141">
        <v>84.63</v>
      </c>
      <c r="M37" s="141">
        <v>1</v>
      </c>
      <c r="N37" s="141">
        <v>78.569999999999993</v>
      </c>
      <c r="O37" s="141">
        <v>1</v>
      </c>
      <c r="P37" s="141">
        <v>66.040000000000006</v>
      </c>
      <c r="Q37" s="141">
        <v>1</v>
      </c>
      <c r="R37" s="141">
        <v>65.58</v>
      </c>
      <c r="S37" s="141">
        <v>1</v>
      </c>
      <c r="T37" s="141">
        <v>75.64</v>
      </c>
      <c r="U37" s="141">
        <v>1</v>
      </c>
      <c r="V37" s="141">
        <v>67.78</v>
      </c>
      <c r="W37" s="141">
        <v>1</v>
      </c>
      <c r="X37" s="141">
        <v>86.63</v>
      </c>
      <c r="Y37" s="141">
        <v>1</v>
      </c>
      <c r="Z37" s="141">
        <v>79.02</v>
      </c>
      <c r="AA37" s="141">
        <v>1</v>
      </c>
      <c r="AB37" s="141">
        <v>75.680000000000007</v>
      </c>
      <c r="AC37" s="141">
        <v>1</v>
      </c>
      <c r="AD37" s="141">
        <v>84.09</v>
      </c>
      <c r="AE37" s="141">
        <v>1</v>
      </c>
      <c r="AF37" s="141">
        <v>62.97</v>
      </c>
    </row>
    <row r="38" spans="3:32" x14ac:dyDescent="0.35">
      <c r="C38" s="141">
        <v>1</v>
      </c>
      <c r="D38" s="141">
        <v>73.209999999999994</v>
      </c>
      <c r="E38" s="141">
        <v>1</v>
      </c>
      <c r="F38" s="141">
        <v>74.55</v>
      </c>
      <c r="G38" s="141">
        <v>1</v>
      </c>
      <c r="H38" s="141">
        <v>77.63</v>
      </c>
      <c r="I38" s="141">
        <v>1</v>
      </c>
      <c r="J38" s="141">
        <v>87.58</v>
      </c>
      <c r="K38" s="141">
        <v>1</v>
      </c>
      <c r="L38" s="141">
        <v>77.260000000000005</v>
      </c>
      <c r="M38" s="141">
        <v>1</v>
      </c>
      <c r="N38" s="141">
        <v>83.4</v>
      </c>
      <c r="O38" s="141">
        <v>1</v>
      </c>
      <c r="P38" s="141">
        <v>76.19</v>
      </c>
      <c r="Q38" s="141">
        <v>1</v>
      </c>
      <c r="R38" s="141">
        <v>79.5</v>
      </c>
      <c r="S38" s="141">
        <v>1</v>
      </c>
      <c r="T38" s="141">
        <v>88.44</v>
      </c>
      <c r="U38" s="141">
        <v>1</v>
      </c>
      <c r="V38" s="141">
        <v>73.45</v>
      </c>
      <c r="W38" s="141">
        <v>1</v>
      </c>
      <c r="X38" s="141">
        <v>65.12</v>
      </c>
      <c r="Y38" s="141">
        <v>1</v>
      </c>
      <c r="Z38" s="141">
        <v>72.56</v>
      </c>
      <c r="AA38" s="141">
        <v>1</v>
      </c>
      <c r="AB38" s="141">
        <v>71.73</v>
      </c>
      <c r="AC38" s="141">
        <v>1</v>
      </c>
      <c r="AD38" s="141">
        <v>73.349999999999994</v>
      </c>
      <c r="AE38" s="141">
        <v>1</v>
      </c>
      <c r="AF38" s="141">
        <v>65.42</v>
      </c>
    </row>
    <row r="39" spans="3:32" x14ac:dyDescent="0.35">
      <c r="C39" s="141">
        <v>1</v>
      </c>
      <c r="D39" s="141">
        <v>74.23</v>
      </c>
      <c r="E39" s="141">
        <v>1</v>
      </c>
      <c r="F39" s="141">
        <v>83.76</v>
      </c>
      <c r="G39" s="141">
        <v>1</v>
      </c>
      <c r="H39" s="141">
        <v>73.47</v>
      </c>
      <c r="I39" s="141">
        <v>1</v>
      </c>
      <c r="J39" s="141">
        <v>72.37</v>
      </c>
      <c r="K39" s="141">
        <v>1</v>
      </c>
      <c r="L39" s="141">
        <v>75.66</v>
      </c>
      <c r="M39" s="141">
        <v>1</v>
      </c>
      <c r="N39" s="141">
        <v>64.010000000000005</v>
      </c>
      <c r="O39" s="141">
        <v>1</v>
      </c>
      <c r="P39" s="141">
        <v>67.5</v>
      </c>
      <c r="Q39" s="141">
        <v>1</v>
      </c>
      <c r="R39" s="141">
        <v>73.98</v>
      </c>
      <c r="S39" s="141">
        <v>1</v>
      </c>
      <c r="T39" s="141">
        <v>64.08</v>
      </c>
      <c r="U39" s="141">
        <v>1</v>
      </c>
      <c r="V39" s="141">
        <v>73.83</v>
      </c>
      <c r="W39" s="141">
        <v>1</v>
      </c>
      <c r="X39" s="141">
        <v>88.72</v>
      </c>
      <c r="Y39" s="141">
        <v>1</v>
      </c>
      <c r="Z39" s="141">
        <v>72.599999999999994</v>
      </c>
      <c r="AA39" s="141">
        <v>1</v>
      </c>
      <c r="AB39" s="141">
        <v>76.31</v>
      </c>
      <c r="AC39" s="141">
        <v>1</v>
      </c>
      <c r="AD39" s="141">
        <v>79.86</v>
      </c>
      <c r="AE39" s="141">
        <v>1</v>
      </c>
      <c r="AF39" s="141">
        <v>69.66</v>
      </c>
    </row>
    <row r="40" spans="3:32" x14ac:dyDescent="0.35">
      <c r="C40" s="141">
        <v>1</v>
      </c>
      <c r="D40" s="141">
        <v>78.739999999999995</v>
      </c>
      <c r="E40" s="141">
        <v>1</v>
      </c>
      <c r="F40" s="141">
        <v>85.74</v>
      </c>
      <c r="G40" s="141">
        <v>1</v>
      </c>
      <c r="H40" s="141">
        <v>74.87</v>
      </c>
      <c r="I40" s="141">
        <v>1</v>
      </c>
      <c r="J40" s="141">
        <v>84.81</v>
      </c>
      <c r="K40" s="141">
        <v>1</v>
      </c>
      <c r="L40" s="141">
        <v>79.89</v>
      </c>
      <c r="M40" s="141">
        <v>1</v>
      </c>
      <c r="N40" s="141">
        <v>73.900000000000006</v>
      </c>
      <c r="O40" s="141">
        <v>1</v>
      </c>
      <c r="P40" s="141">
        <v>74.2</v>
      </c>
      <c r="Q40" s="141">
        <v>1</v>
      </c>
      <c r="R40" s="141">
        <v>65.95</v>
      </c>
      <c r="S40" s="141">
        <v>1</v>
      </c>
      <c r="T40" s="141">
        <v>68.430000000000007</v>
      </c>
      <c r="U40" s="141">
        <v>1</v>
      </c>
      <c r="V40" s="141">
        <v>72.930000000000007</v>
      </c>
      <c r="W40" s="141">
        <v>1</v>
      </c>
      <c r="X40" s="141">
        <v>79.31</v>
      </c>
      <c r="Y40" s="141">
        <v>1</v>
      </c>
      <c r="Z40" s="141">
        <v>77.47</v>
      </c>
      <c r="AA40" s="141">
        <v>1</v>
      </c>
      <c r="AB40" s="141">
        <v>71.849999999999994</v>
      </c>
      <c r="AC40" s="141">
        <v>1</v>
      </c>
      <c r="AD40" s="141">
        <v>73.680000000000007</v>
      </c>
      <c r="AE40" s="141">
        <v>1</v>
      </c>
      <c r="AF40" s="141">
        <v>71.260000000000005</v>
      </c>
    </row>
    <row r="41" spans="3:32" x14ac:dyDescent="0.35">
      <c r="C41" s="141">
        <v>1</v>
      </c>
      <c r="D41" s="141">
        <v>80.099999999999994</v>
      </c>
      <c r="E41" s="141">
        <v>1</v>
      </c>
      <c r="F41" s="141">
        <v>81.37</v>
      </c>
      <c r="G41" s="141">
        <v>1</v>
      </c>
      <c r="H41" s="141">
        <v>75.16</v>
      </c>
      <c r="I41" s="141">
        <v>1</v>
      </c>
      <c r="J41" s="141">
        <v>80.260000000000005</v>
      </c>
      <c r="K41" s="141">
        <v>1</v>
      </c>
      <c r="L41" s="141">
        <v>68.459999999999994</v>
      </c>
      <c r="M41" s="141">
        <v>1</v>
      </c>
      <c r="N41" s="141">
        <v>64.55</v>
      </c>
      <c r="O41" s="141">
        <v>1</v>
      </c>
      <c r="P41" s="141">
        <v>80.06</v>
      </c>
      <c r="Q41" s="141">
        <v>1</v>
      </c>
      <c r="R41" s="141">
        <v>75.3</v>
      </c>
      <c r="S41" s="141">
        <v>1</v>
      </c>
      <c r="T41" s="141">
        <v>78.819999999999993</v>
      </c>
      <c r="U41" s="141">
        <v>1</v>
      </c>
      <c r="V41" s="141">
        <v>66.19</v>
      </c>
      <c r="W41" s="141">
        <v>1</v>
      </c>
      <c r="X41" s="141">
        <v>78.72</v>
      </c>
      <c r="Y41" s="141">
        <v>1</v>
      </c>
      <c r="Z41" s="141">
        <v>70.709999999999994</v>
      </c>
      <c r="AA41" s="141">
        <v>1</v>
      </c>
      <c r="AB41" s="141">
        <v>83.13</v>
      </c>
      <c r="AC41" s="141">
        <v>1</v>
      </c>
      <c r="AD41" s="141">
        <v>74.400000000000006</v>
      </c>
      <c r="AE41" s="141">
        <v>1</v>
      </c>
      <c r="AF41" s="141">
        <v>76.75</v>
      </c>
    </row>
    <row r="42" spans="3:32" x14ac:dyDescent="0.35">
      <c r="C42" s="141">
        <v>1</v>
      </c>
      <c r="D42" s="141">
        <v>76.2</v>
      </c>
      <c r="E42" s="141">
        <v>1</v>
      </c>
      <c r="F42" s="141">
        <v>85.72</v>
      </c>
      <c r="G42" s="141">
        <v>1</v>
      </c>
      <c r="H42" s="141">
        <v>67.48</v>
      </c>
      <c r="I42" s="141">
        <v>1</v>
      </c>
      <c r="J42" s="141">
        <v>67.739999999999995</v>
      </c>
      <c r="K42" s="141">
        <v>1</v>
      </c>
      <c r="L42" s="141">
        <v>86.34</v>
      </c>
      <c r="M42" s="141">
        <v>1</v>
      </c>
      <c r="N42" s="141">
        <v>81.12</v>
      </c>
      <c r="O42" s="141">
        <v>1</v>
      </c>
      <c r="P42" s="141">
        <v>72.489999999999995</v>
      </c>
      <c r="Q42" s="141">
        <v>1</v>
      </c>
      <c r="R42" s="141">
        <v>74.42</v>
      </c>
      <c r="S42" s="141">
        <v>1</v>
      </c>
      <c r="T42" s="141">
        <v>72.34</v>
      </c>
      <c r="U42" s="141">
        <v>1</v>
      </c>
      <c r="V42" s="141">
        <v>75.38</v>
      </c>
      <c r="W42" s="141">
        <v>1</v>
      </c>
      <c r="X42" s="141">
        <v>68.03</v>
      </c>
      <c r="Y42" s="141">
        <v>1</v>
      </c>
      <c r="Z42" s="141">
        <v>69.13</v>
      </c>
      <c r="AA42" s="141">
        <v>1</v>
      </c>
      <c r="AB42" s="141">
        <v>74.489999999999995</v>
      </c>
      <c r="AC42" s="141">
        <v>1</v>
      </c>
      <c r="AD42" s="141">
        <v>72.89</v>
      </c>
      <c r="AE42" s="141">
        <v>1</v>
      </c>
      <c r="AF42" s="141">
        <v>81.48</v>
      </c>
    </row>
    <row r="43" spans="3:32" x14ac:dyDescent="0.35">
      <c r="C43" s="141">
        <v>1</v>
      </c>
      <c r="D43" s="141">
        <v>85.96</v>
      </c>
      <c r="E43" s="141">
        <v>1</v>
      </c>
      <c r="F43" s="141">
        <v>76.7</v>
      </c>
      <c r="G43" s="141">
        <v>1</v>
      </c>
      <c r="H43" s="141">
        <v>81.540000000000006</v>
      </c>
      <c r="I43" s="141">
        <v>1</v>
      </c>
      <c r="J43" s="141">
        <v>73.569999999999993</v>
      </c>
      <c r="K43" s="141">
        <v>1</v>
      </c>
      <c r="L43" s="141">
        <v>78.260000000000005</v>
      </c>
      <c r="M43" s="141">
        <v>1</v>
      </c>
      <c r="N43" s="141">
        <v>85.6</v>
      </c>
      <c r="O43" s="141">
        <v>1</v>
      </c>
      <c r="P43" s="141">
        <v>83.65</v>
      </c>
      <c r="Q43" s="141">
        <v>1</v>
      </c>
      <c r="R43" s="141">
        <v>75.510000000000005</v>
      </c>
      <c r="S43" s="141">
        <v>1</v>
      </c>
      <c r="T43" s="141">
        <v>73.2</v>
      </c>
      <c r="U43" s="141">
        <v>1</v>
      </c>
      <c r="V43" s="141">
        <v>72.38</v>
      </c>
      <c r="W43" s="141">
        <v>1</v>
      </c>
      <c r="X43" s="141">
        <v>81.260000000000005</v>
      </c>
      <c r="Y43" s="141">
        <v>1</v>
      </c>
      <c r="Z43" s="141">
        <v>79.61</v>
      </c>
      <c r="AA43" s="141">
        <v>1</v>
      </c>
      <c r="AB43" s="141">
        <v>82.96</v>
      </c>
      <c r="AC43" s="141">
        <v>1</v>
      </c>
      <c r="AD43" s="141">
        <v>62.17</v>
      </c>
      <c r="AE43" s="141">
        <v>1</v>
      </c>
      <c r="AF43" s="141">
        <v>76.06</v>
      </c>
    </row>
    <row r="44" spans="3:32" x14ac:dyDescent="0.35">
      <c r="C44" s="141">
        <v>1</v>
      </c>
      <c r="D44" s="141">
        <v>85.88</v>
      </c>
      <c r="E44" s="141">
        <v>1</v>
      </c>
      <c r="F44" s="141">
        <v>65.819999999999993</v>
      </c>
      <c r="G44" s="141">
        <v>1</v>
      </c>
      <c r="H44" s="141">
        <v>77.739999999999995</v>
      </c>
      <c r="I44" s="141">
        <v>1</v>
      </c>
      <c r="J44" s="141">
        <v>65.569999999999993</v>
      </c>
      <c r="K44" s="141">
        <v>1</v>
      </c>
      <c r="L44" s="141">
        <v>85.85</v>
      </c>
      <c r="M44" s="141">
        <v>1</v>
      </c>
      <c r="N44" s="141">
        <v>79.88</v>
      </c>
      <c r="O44" s="141">
        <v>1</v>
      </c>
      <c r="P44" s="141">
        <v>87.05</v>
      </c>
      <c r="Q44" s="141">
        <v>1</v>
      </c>
      <c r="R44" s="141">
        <v>81.33</v>
      </c>
      <c r="S44" s="141">
        <v>1</v>
      </c>
      <c r="T44" s="141">
        <v>81.180000000000007</v>
      </c>
      <c r="U44" s="141">
        <v>1</v>
      </c>
      <c r="V44" s="141">
        <v>77.17</v>
      </c>
      <c r="W44" s="141">
        <v>1</v>
      </c>
      <c r="X44" s="141">
        <v>62.63</v>
      </c>
      <c r="Y44" s="141">
        <v>1</v>
      </c>
      <c r="Z44" s="141">
        <v>63.24</v>
      </c>
      <c r="AA44" s="141">
        <v>1</v>
      </c>
      <c r="AB44" s="141">
        <v>79.86</v>
      </c>
      <c r="AC44" s="141">
        <v>1</v>
      </c>
      <c r="AD44" s="141">
        <v>63.43</v>
      </c>
      <c r="AE44" s="141">
        <v>1</v>
      </c>
      <c r="AF44" s="141">
        <v>72.180000000000007</v>
      </c>
    </row>
    <row r="45" spans="3:32" x14ac:dyDescent="0.35">
      <c r="C45" s="141">
        <v>1</v>
      </c>
      <c r="D45" s="141">
        <v>85.22</v>
      </c>
      <c r="E45" s="141">
        <v>1</v>
      </c>
      <c r="F45" s="141">
        <v>83.45</v>
      </c>
      <c r="G45" s="141">
        <v>1</v>
      </c>
      <c r="H45" s="141">
        <v>79.52</v>
      </c>
      <c r="I45" s="141">
        <v>1</v>
      </c>
      <c r="J45" s="141">
        <v>80.56</v>
      </c>
      <c r="K45" s="141">
        <v>1</v>
      </c>
      <c r="L45" s="141">
        <v>67.61</v>
      </c>
      <c r="M45" s="141">
        <v>1</v>
      </c>
      <c r="N45" s="141">
        <v>88.97</v>
      </c>
      <c r="O45" s="141">
        <v>1</v>
      </c>
      <c r="P45" s="141">
        <v>75.78</v>
      </c>
      <c r="Q45" s="141">
        <v>1</v>
      </c>
      <c r="R45" s="141">
        <v>78.86</v>
      </c>
      <c r="S45" s="141">
        <v>1</v>
      </c>
      <c r="T45" s="141">
        <v>85.2</v>
      </c>
      <c r="U45" s="141">
        <v>1</v>
      </c>
      <c r="V45" s="141">
        <v>77.959999999999994</v>
      </c>
      <c r="W45" s="141">
        <v>1</v>
      </c>
      <c r="X45" s="141">
        <v>76.05</v>
      </c>
      <c r="Y45" s="141">
        <v>1</v>
      </c>
      <c r="Z45" s="141">
        <v>75.42</v>
      </c>
      <c r="AA45" s="141">
        <v>1</v>
      </c>
      <c r="AB45" s="141">
        <v>76.56</v>
      </c>
      <c r="AC45" s="141">
        <v>1</v>
      </c>
      <c r="AD45" s="141">
        <v>69.459999999999994</v>
      </c>
      <c r="AE45" s="141">
        <v>1</v>
      </c>
      <c r="AF45" s="141">
        <v>69.73</v>
      </c>
    </row>
    <row r="46" spans="3:32" x14ac:dyDescent="0.35">
      <c r="C46" s="141">
        <v>1</v>
      </c>
      <c r="D46" s="141">
        <v>81.510000000000005</v>
      </c>
      <c r="E46" s="141">
        <v>1</v>
      </c>
      <c r="F46" s="141">
        <v>75.64</v>
      </c>
      <c r="G46" s="141">
        <v>1</v>
      </c>
      <c r="H46" s="141">
        <v>68.61</v>
      </c>
      <c r="I46" s="141">
        <v>1</v>
      </c>
      <c r="J46" s="141">
        <v>87.28</v>
      </c>
      <c r="K46" s="141">
        <v>1</v>
      </c>
      <c r="L46" s="141">
        <v>84.13</v>
      </c>
      <c r="M46" s="141">
        <v>1</v>
      </c>
      <c r="N46" s="141">
        <v>88.3</v>
      </c>
      <c r="O46" s="141">
        <v>1</v>
      </c>
      <c r="P46" s="141">
        <v>72.239999999999995</v>
      </c>
      <c r="Q46" s="141">
        <v>1</v>
      </c>
      <c r="R46" s="141">
        <v>82.34</v>
      </c>
      <c r="S46" s="141">
        <v>1</v>
      </c>
      <c r="T46" s="141">
        <v>64.86</v>
      </c>
      <c r="U46" s="141">
        <v>1</v>
      </c>
      <c r="V46" s="141">
        <v>84.4</v>
      </c>
      <c r="W46" s="141">
        <v>1</v>
      </c>
      <c r="X46" s="141">
        <v>80.86</v>
      </c>
      <c r="Y46" s="141">
        <v>1</v>
      </c>
      <c r="Z46" s="141">
        <v>66.06</v>
      </c>
      <c r="AA46" s="141">
        <v>1</v>
      </c>
      <c r="AB46" s="141">
        <v>73.239999999999995</v>
      </c>
      <c r="AC46" s="141">
        <v>1</v>
      </c>
      <c r="AD46" s="141">
        <v>74.31</v>
      </c>
      <c r="AE46" s="141">
        <v>1</v>
      </c>
      <c r="AF46" s="141">
        <v>67.11</v>
      </c>
    </row>
    <row r="47" spans="3:32" x14ac:dyDescent="0.35">
      <c r="C47" s="141">
        <v>1</v>
      </c>
      <c r="D47" s="141">
        <v>62.9</v>
      </c>
      <c r="E47" s="141">
        <v>1</v>
      </c>
      <c r="F47" s="141">
        <v>79.12</v>
      </c>
      <c r="G47" s="141">
        <v>1</v>
      </c>
      <c r="H47" s="141">
        <v>78.03</v>
      </c>
      <c r="I47" s="141">
        <v>1</v>
      </c>
      <c r="J47" s="141">
        <v>71.08</v>
      </c>
      <c r="K47" s="141">
        <v>1</v>
      </c>
      <c r="L47" s="141">
        <v>89.01</v>
      </c>
      <c r="M47" s="141">
        <v>1</v>
      </c>
      <c r="N47" s="141">
        <v>74.36</v>
      </c>
      <c r="O47" s="141">
        <v>1</v>
      </c>
      <c r="P47" s="141">
        <v>77.62</v>
      </c>
      <c r="Q47" s="141">
        <v>1</v>
      </c>
      <c r="R47" s="141">
        <v>75.650000000000006</v>
      </c>
      <c r="S47" s="141">
        <v>1</v>
      </c>
      <c r="T47" s="141">
        <v>75.56</v>
      </c>
      <c r="U47" s="141">
        <v>1</v>
      </c>
      <c r="V47" s="141">
        <v>70.75</v>
      </c>
      <c r="W47" s="141">
        <v>1</v>
      </c>
      <c r="X47" s="141">
        <v>70.47</v>
      </c>
      <c r="Y47" s="141">
        <v>1</v>
      </c>
      <c r="Z47" s="141">
        <v>67.349999999999994</v>
      </c>
      <c r="AA47" s="141">
        <v>1</v>
      </c>
      <c r="AB47" s="141">
        <v>86.84</v>
      </c>
      <c r="AC47" s="141">
        <v>1</v>
      </c>
      <c r="AD47" s="141">
        <v>68.260000000000005</v>
      </c>
      <c r="AE47" s="141">
        <v>1</v>
      </c>
      <c r="AF47" s="141">
        <v>75.680000000000007</v>
      </c>
    </row>
    <row r="48" spans="3:32" x14ac:dyDescent="0.35">
      <c r="C48" s="141">
        <v>1</v>
      </c>
      <c r="D48" s="141">
        <v>77.23</v>
      </c>
      <c r="E48" s="141">
        <v>1</v>
      </c>
      <c r="F48" s="141">
        <v>87.03</v>
      </c>
      <c r="G48" s="141">
        <v>1</v>
      </c>
      <c r="H48" s="141">
        <v>64.180000000000007</v>
      </c>
      <c r="I48" s="141">
        <v>1</v>
      </c>
      <c r="J48" s="141">
        <v>69.09</v>
      </c>
      <c r="K48" s="141">
        <v>1</v>
      </c>
      <c r="L48" s="141">
        <v>88.31</v>
      </c>
      <c r="M48" s="141">
        <v>1</v>
      </c>
      <c r="N48" s="141">
        <v>63.72</v>
      </c>
      <c r="O48" s="141">
        <v>1</v>
      </c>
      <c r="P48" s="141">
        <v>65.7</v>
      </c>
      <c r="Q48" s="141">
        <v>1</v>
      </c>
      <c r="R48" s="141">
        <v>72.13</v>
      </c>
      <c r="S48" s="141">
        <v>1</v>
      </c>
      <c r="T48" s="141">
        <v>71.02</v>
      </c>
      <c r="U48" s="141">
        <v>1</v>
      </c>
      <c r="V48" s="141">
        <v>76.78</v>
      </c>
      <c r="W48" s="141">
        <v>1</v>
      </c>
      <c r="X48" s="141">
        <v>71.010000000000005</v>
      </c>
      <c r="Y48" s="141">
        <v>1</v>
      </c>
      <c r="Z48" s="141">
        <v>85.49</v>
      </c>
      <c r="AA48" s="141">
        <v>1</v>
      </c>
      <c r="AB48" s="141">
        <v>71.81</v>
      </c>
      <c r="AC48" s="141">
        <v>1</v>
      </c>
      <c r="AD48" s="141">
        <v>73.959999999999994</v>
      </c>
      <c r="AE48" s="141">
        <v>1</v>
      </c>
      <c r="AF48" s="141">
        <v>74.23</v>
      </c>
    </row>
    <row r="49" spans="2:33" x14ac:dyDescent="0.35">
      <c r="C49" s="141">
        <v>1</v>
      </c>
      <c r="D49" s="141">
        <v>76.72</v>
      </c>
      <c r="E49" s="141">
        <v>1</v>
      </c>
      <c r="F49" s="141">
        <v>69.67</v>
      </c>
      <c r="G49" s="141">
        <v>1</v>
      </c>
      <c r="H49" s="141">
        <v>82.56</v>
      </c>
      <c r="I49" s="141">
        <v>1</v>
      </c>
      <c r="J49" s="141">
        <v>88.97</v>
      </c>
      <c r="K49" s="141">
        <v>1</v>
      </c>
      <c r="L49" s="141">
        <v>84.47</v>
      </c>
      <c r="M49" s="141">
        <v>1</v>
      </c>
      <c r="N49" s="141">
        <v>82.43</v>
      </c>
      <c r="O49" s="141">
        <v>1</v>
      </c>
      <c r="P49" s="141">
        <v>80.739999999999995</v>
      </c>
      <c r="Q49" s="141">
        <v>1</v>
      </c>
      <c r="R49" s="141">
        <v>70</v>
      </c>
      <c r="S49" s="141">
        <v>1</v>
      </c>
      <c r="T49" s="141">
        <v>67.790000000000006</v>
      </c>
      <c r="U49" s="141">
        <v>1</v>
      </c>
      <c r="V49" s="141">
        <v>73.13</v>
      </c>
      <c r="W49" s="141">
        <v>1</v>
      </c>
      <c r="X49" s="141">
        <v>71.28</v>
      </c>
      <c r="Y49" s="141">
        <v>1</v>
      </c>
      <c r="Z49" s="141">
        <v>71.180000000000007</v>
      </c>
      <c r="AA49" s="141">
        <v>1</v>
      </c>
      <c r="AB49" s="141">
        <v>73.709999999999994</v>
      </c>
      <c r="AC49" s="141">
        <v>1</v>
      </c>
      <c r="AD49" s="141">
        <v>70.84</v>
      </c>
      <c r="AE49" s="141">
        <v>1</v>
      </c>
      <c r="AF49" s="141">
        <v>83.35</v>
      </c>
    </row>
    <row r="50" spans="2:33" x14ac:dyDescent="0.35">
      <c r="C50" s="141">
        <v>1</v>
      </c>
      <c r="D50" s="141">
        <v>67.150000000000006</v>
      </c>
      <c r="E50" s="141">
        <v>1</v>
      </c>
      <c r="F50" s="141">
        <v>67.48</v>
      </c>
      <c r="G50" s="141">
        <v>1</v>
      </c>
      <c r="H50" s="141">
        <v>87.89</v>
      </c>
      <c r="I50" s="141">
        <v>1</v>
      </c>
      <c r="J50" s="141">
        <v>73.06</v>
      </c>
      <c r="K50" s="141">
        <v>1</v>
      </c>
      <c r="L50" s="141">
        <v>78.53</v>
      </c>
      <c r="M50" s="141">
        <v>1</v>
      </c>
      <c r="N50" s="141">
        <v>74.790000000000006</v>
      </c>
      <c r="O50" s="141">
        <v>1</v>
      </c>
      <c r="P50" s="141">
        <v>68.47</v>
      </c>
      <c r="Q50" s="141">
        <v>1</v>
      </c>
      <c r="R50" s="141">
        <v>79.989999999999995</v>
      </c>
      <c r="S50" s="141">
        <v>1</v>
      </c>
      <c r="T50" s="141">
        <v>70.260000000000005</v>
      </c>
      <c r="U50" s="141">
        <v>1</v>
      </c>
      <c r="V50" s="141">
        <v>79.25</v>
      </c>
      <c r="W50" s="141">
        <v>1</v>
      </c>
      <c r="X50" s="141">
        <v>74.239999999999995</v>
      </c>
      <c r="Y50" s="141">
        <v>1</v>
      </c>
      <c r="Z50" s="141">
        <v>71.84</v>
      </c>
      <c r="AA50" s="141">
        <v>1</v>
      </c>
      <c r="AB50" s="141">
        <v>83.91</v>
      </c>
      <c r="AC50" s="141">
        <v>1</v>
      </c>
      <c r="AD50" s="141">
        <v>75.05</v>
      </c>
      <c r="AE50" s="141">
        <v>1</v>
      </c>
      <c r="AF50" s="141">
        <v>72.790000000000006</v>
      </c>
    </row>
    <row r="51" spans="2:33" x14ac:dyDescent="0.35">
      <c r="C51" s="141">
        <v>1</v>
      </c>
      <c r="D51" s="141">
        <v>84.02</v>
      </c>
      <c r="E51" s="141">
        <v>1</v>
      </c>
      <c r="F51" s="141">
        <v>83.38</v>
      </c>
      <c r="G51" s="141">
        <v>1</v>
      </c>
      <c r="H51" s="141">
        <v>78.31</v>
      </c>
      <c r="I51" s="141">
        <v>1</v>
      </c>
      <c r="J51" s="141">
        <v>66.400000000000006</v>
      </c>
      <c r="K51" s="141">
        <v>1</v>
      </c>
      <c r="L51" s="141">
        <v>79.650000000000006</v>
      </c>
      <c r="M51" s="141">
        <v>1</v>
      </c>
      <c r="N51" s="141">
        <v>70.61</v>
      </c>
      <c r="O51" s="141">
        <v>1</v>
      </c>
      <c r="P51" s="141">
        <v>72.7</v>
      </c>
      <c r="Q51" s="141">
        <v>1</v>
      </c>
      <c r="R51" s="141">
        <v>80.53</v>
      </c>
      <c r="S51" s="141">
        <v>1</v>
      </c>
      <c r="T51" s="141">
        <v>65.790000000000006</v>
      </c>
      <c r="U51" s="141">
        <v>1</v>
      </c>
      <c r="V51" s="141">
        <v>88.1</v>
      </c>
      <c r="W51" s="141">
        <v>1</v>
      </c>
      <c r="X51" s="141">
        <v>72.099999999999994</v>
      </c>
      <c r="Y51" s="141">
        <v>1</v>
      </c>
      <c r="Z51" s="141">
        <v>80.06</v>
      </c>
      <c r="AA51" s="141">
        <v>1</v>
      </c>
      <c r="AB51" s="141">
        <v>80.959999999999994</v>
      </c>
      <c r="AC51" s="141">
        <v>1</v>
      </c>
      <c r="AD51" s="141">
        <v>62.02</v>
      </c>
      <c r="AE51" s="141">
        <v>1</v>
      </c>
      <c r="AF51" s="141">
        <v>83.13</v>
      </c>
    </row>
    <row r="52" spans="2:33" x14ac:dyDescent="0.35">
      <c r="C52" s="141">
        <v>1</v>
      </c>
      <c r="D52" s="141">
        <v>69.69</v>
      </c>
      <c r="E52" s="141">
        <v>1</v>
      </c>
      <c r="F52" s="141">
        <v>72.989999999999995</v>
      </c>
      <c r="G52" s="141">
        <v>1</v>
      </c>
      <c r="H52" s="141">
        <v>68.67</v>
      </c>
      <c r="I52" s="141">
        <v>1</v>
      </c>
      <c r="J52" s="141">
        <v>69.069999999999993</v>
      </c>
      <c r="K52" s="141">
        <v>1</v>
      </c>
      <c r="L52" s="141">
        <v>84.82</v>
      </c>
      <c r="M52" s="141">
        <v>1</v>
      </c>
      <c r="N52" s="141">
        <v>83.06</v>
      </c>
      <c r="O52" s="141">
        <v>1</v>
      </c>
      <c r="P52" s="141">
        <v>70.5</v>
      </c>
      <c r="Q52" s="141">
        <v>1</v>
      </c>
      <c r="R52" s="141">
        <v>89.62</v>
      </c>
      <c r="S52" s="141">
        <v>1</v>
      </c>
      <c r="T52" s="141">
        <v>67.599999999999994</v>
      </c>
      <c r="U52" s="141">
        <v>1</v>
      </c>
      <c r="V52" s="141">
        <v>69.22</v>
      </c>
      <c r="W52" s="141">
        <v>1</v>
      </c>
      <c r="X52" s="141">
        <v>66.66</v>
      </c>
      <c r="Y52" s="141">
        <v>1</v>
      </c>
      <c r="Z52" s="141">
        <v>86.62</v>
      </c>
      <c r="AA52" s="141">
        <v>1</v>
      </c>
      <c r="AB52" s="141">
        <v>77.290000000000006</v>
      </c>
      <c r="AC52" s="141">
        <v>1</v>
      </c>
      <c r="AD52" s="141">
        <v>68.45</v>
      </c>
      <c r="AE52" s="141">
        <v>1</v>
      </c>
      <c r="AF52" s="141">
        <v>77.16</v>
      </c>
    </row>
    <row r="53" spans="2:33" x14ac:dyDescent="0.35">
      <c r="C53" s="141">
        <v>1</v>
      </c>
      <c r="D53" s="141">
        <v>85.71</v>
      </c>
      <c r="E53" s="141">
        <v>1</v>
      </c>
      <c r="F53" s="141">
        <v>89.13</v>
      </c>
      <c r="G53" s="141">
        <v>1</v>
      </c>
      <c r="H53" s="141">
        <v>65.930000000000007</v>
      </c>
      <c r="I53" s="141">
        <v>1</v>
      </c>
      <c r="J53" s="141">
        <v>77.680000000000007</v>
      </c>
      <c r="K53" s="141">
        <v>1</v>
      </c>
      <c r="L53" s="141">
        <v>79.569999999999993</v>
      </c>
      <c r="M53" s="141">
        <v>1</v>
      </c>
      <c r="N53" s="141">
        <v>81.77</v>
      </c>
      <c r="O53" s="141">
        <v>1</v>
      </c>
      <c r="P53" s="141">
        <v>81.14</v>
      </c>
      <c r="Q53" s="141">
        <v>1</v>
      </c>
      <c r="R53" s="141">
        <v>83.85</v>
      </c>
      <c r="S53" s="141">
        <v>1</v>
      </c>
      <c r="T53" s="141">
        <v>75.17</v>
      </c>
      <c r="U53" s="141">
        <v>1</v>
      </c>
      <c r="V53" s="141">
        <v>74.27</v>
      </c>
      <c r="W53" s="141">
        <v>1</v>
      </c>
      <c r="X53" s="141">
        <v>67.88</v>
      </c>
      <c r="Y53" s="141">
        <v>1</v>
      </c>
      <c r="Z53" s="141">
        <v>67.23</v>
      </c>
      <c r="AA53" s="141">
        <v>1</v>
      </c>
      <c r="AB53" s="141">
        <v>69.069999999999993</v>
      </c>
      <c r="AC53" s="141">
        <v>1</v>
      </c>
      <c r="AD53" s="141">
        <v>74.790000000000006</v>
      </c>
      <c r="AE53" s="141">
        <v>1</v>
      </c>
      <c r="AF53" s="141">
        <v>75.09</v>
      </c>
    </row>
    <row r="54" spans="2:33" x14ac:dyDescent="0.35">
      <c r="C54" s="141">
        <v>1</v>
      </c>
      <c r="D54" s="141">
        <v>73.319999999999993</v>
      </c>
      <c r="E54" s="141">
        <v>1</v>
      </c>
      <c r="F54" s="141">
        <v>82.81</v>
      </c>
      <c r="G54" s="141">
        <v>1</v>
      </c>
      <c r="H54" s="141">
        <v>73.760000000000005</v>
      </c>
      <c r="I54" s="141">
        <v>1</v>
      </c>
      <c r="J54" s="141">
        <v>87.13</v>
      </c>
      <c r="K54" s="141">
        <v>1</v>
      </c>
      <c r="L54" s="141">
        <v>79.63</v>
      </c>
      <c r="M54" s="141">
        <v>1</v>
      </c>
      <c r="N54" s="141">
        <v>66.290000000000006</v>
      </c>
      <c r="O54" s="141">
        <v>1</v>
      </c>
      <c r="P54" s="141">
        <v>71.52</v>
      </c>
      <c r="Q54" s="141">
        <v>1</v>
      </c>
      <c r="R54" s="141">
        <v>65.319999999999993</v>
      </c>
      <c r="S54" s="141">
        <v>1</v>
      </c>
      <c r="T54" s="141">
        <v>79.819999999999993</v>
      </c>
      <c r="U54" s="141">
        <v>1</v>
      </c>
      <c r="V54" s="141">
        <v>66.91</v>
      </c>
      <c r="W54" s="141">
        <v>1</v>
      </c>
      <c r="X54" s="141">
        <v>82.73</v>
      </c>
      <c r="Y54" s="141">
        <v>1</v>
      </c>
      <c r="Z54" s="141">
        <v>71.27</v>
      </c>
      <c r="AA54" s="141">
        <v>1</v>
      </c>
      <c r="AB54" s="141">
        <v>69.44</v>
      </c>
      <c r="AC54" s="141">
        <v>1</v>
      </c>
      <c r="AD54" s="141">
        <v>65.27</v>
      </c>
      <c r="AE54" s="141">
        <v>1</v>
      </c>
      <c r="AF54" s="141">
        <v>64.239999999999995</v>
      </c>
    </row>
    <row r="55" spans="2:33" x14ac:dyDescent="0.35">
      <c r="C55" s="141">
        <v>1</v>
      </c>
      <c r="D55" s="141">
        <v>69.010000000000005</v>
      </c>
      <c r="E55" s="141">
        <v>1</v>
      </c>
      <c r="F55" s="141">
        <v>87.07</v>
      </c>
      <c r="G55" s="141">
        <v>1</v>
      </c>
      <c r="H55" s="141">
        <v>80.12</v>
      </c>
      <c r="I55" s="141">
        <v>1</v>
      </c>
      <c r="J55" s="141">
        <v>77.78</v>
      </c>
      <c r="K55" s="141">
        <v>1</v>
      </c>
      <c r="L55" s="141">
        <v>77.209999999999994</v>
      </c>
      <c r="M55" s="141">
        <v>1</v>
      </c>
      <c r="N55" s="141">
        <v>75.08</v>
      </c>
      <c r="O55" s="141">
        <v>1</v>
      </c>
      <c r="P55" s="141">
        <v>72.400000000000006</v>
      </c>
      <c r="Q55" s="141">
        <v>1</v>
      </c>
      <c r="R55" s="141">
        <v>71.45</v>
      </c>
      <c r="S55" s="141">
        <v>1</v>
      </c>
      <c r="T55" s="141">
        <v>88.27</v>
      </c>
      <c r="U55" s="141">
        <v>1</v>
      </c>
      <c r="V55" s="141">
        <v>74.91</v>
      </c>
      <c r="W55" s="141">
        <v>1</v>
      </c>
      <c r="X55" s="141">
        <v>74.42</v>
      </c>
      <c r="Y55" s="141">
        <v>1</v>
      </c>
      <c r="Z55" s="141">
        <v>72.430000000000007</v>
      </c>
      <c r="AA55" s="141">
        <v>1</v>
      </c>
      <c r="AB55" s="141">
        <v>67.510000000000005</v>
      </c>
      <c r="AC55" s="141">
        <v>1</v>
      </c>
      <c r="AD55" s="141">
        <v>64.33</v>
      </c>
      <c r="AE55" s="141">
        <v>1</v>
      </c>
      <c r="AF55" s="141">
        <v>79.06</v>
      </c>
    </row>
    <row r="56" spans="2:33" x14ac:dyDescent="0.35">
      <c r="C56" s="130">
        <v>1</v>
      </c>
      <c r="D56" s="130">
        <v>68.489999999999995</v>
      </c>
      <c r="E56" s="130">
        <v>1</v>
      </c>
      <c r="F56" s="130">
        <v>77.3</v>
      </c>
      <c r="G56" s="130">
        <v>1</v>
      </c>
      <c r="H56" s="130">
        <v>79.05</v>
      </c>
      <c r="I56" s="130">
        <v>1</v>
      </c>
      <c r="J56" s="130">
        <v>65.63</v>
      </c>
      <c r="K56" s="130">
        <v>1</v>
      </c>
      <c r="L56" s="130">
        <v>85.07</v>
      </c>
      <c r="M56" s="130">
        <v>1</v>
      </c>
      <c r="N56" s="130">
        <v>75.59</v>
      </c>
      <c r="O56" s="130">
        <v>1</v>
      </c>
      <c r="P56" s="130">
        <v>67.239999999999995</v>
      </c>
      <c r="Q56" s="130">
        <v>1</v>
      </c>
      <c r="R56" s="130">
        <v>75.66</v>
      </c>
      <c r="S56" s="130">
        <v>1</v>
      </c>
      <c r="T56" s="130">
        <v>70.87</v>
      </c>
      <c r="U56" s="130">
        <v>1</v>
      </c>
      <c r="V56" s="130">
        <v>81.08</v>
      </c>
      <c r="W56" s="130">
        <v>1</v>
      </c>
      <c r="X56" s="130">
        <v>88.86</v>
      </c>
      <c r="Y56" s="130">
        <v>1</v>
      </c>
      <c r="Z56" s="130">
        <v>77.45</v>
      </c>
      <c r="AA56" s="130">
        <v>1</v>
      </c>
      <c r="AB56" s="130">
        <v>81.760000000000005</v>
      </c>
      <c r="AC56" s="130">
        <v>1</v>
      </c>
      <c r="AD56" s="130">
        <v>71.540000000000006</v>
      </c>
      <c r="AE56" s="130">
        <v>1</v>
      </c>
      <c r="AF56" s="130">
        <v>75.75</v>
      </c>
    </row>
    <row r="57" spans="2:33" x14ac:dyDescent="0.35">
      <c r="C57" s="130"/>
      <c r="D57" s="130"/>
      <c r="E57" s="130">
        <v>-1</v>
      </c>
      <c r="F57" s="130">
        <v>-67.81</v>
      </c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</row>
    <row r="58" spans="2:33" x14ac:dyDescent="0.35">
      <c r="C58" s="130"/>
      <c r="D58" s="130"/>
      <c r="E58" s="130">
        <v>-1</v>
      </c>
      <c r="F58" s="130">
        <v>-69.81</v>
      </c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</row>
    <row r="59" spans="2:33" x14ac:dyDescent="0.35">
      <c r="C59" s="130"/>
      <c r="D59" s="130"/>
      <c r="E59" s="130">
        <v>1</v>
      </c>
      <c r="F59" s="130">
        <v>71.099999999999994</v>
      </c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</row>
    <row r="60" spans="2:33" x14ac:dyDescent="0.35">
      <c r="C60" s="130"/>
      <c r="D60" s="130"/>
      <c r="E60" s="130">
        <v>1</v>
      </c>
      <c r="F60" s="130">
        <v>67.89</v>
      </c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</row>
    <row r="61" spans="2:33" x14ac:dyDescent="0.35">
      <c r="B61" s="141" t="s">
        <v>21</v>
      </c>
      <c r="C61" s="141">
        <f>SUM(C7:C56)</f>
        <v>50</v>
      </c>
      <c r="D61" s="141"/>
      <c r="E61" s="141">
        <f>SUM(E7:E60)</f>
        <v>50</v>
      </c>
      <c r="F61" s="141"/>
      <c r="G61" s="141">
        <f>SUM(G7:G56)</f>
        <v>50</v>
      </c>
      <c r="H61" s="141"/>
      <c r="I61" s="141">
        <f>SUM(I7:I56)</f>
        <v>50</v>
      </c>
      <c r="J61" s="141"/>
      <c r="K61" s="141">
        <f>SUM(K7:K56)</f>
        <v>50</v>
      </c>
      <c r="L61" s="141"/>
      <c r="M61" s="141">
        <f>SUM(M7:M56)</f>
        <v>50</v>
      </c>
      <c r="N61" s="141"/>
      <c r="O61" s="141">
        <f>SUM(O7:O56)</f>
        <v>50</v>
      </c>
      <c r="P61" s="141"/>
      <c r="Q61" s="141">
        <f>SUM(Q7:Q56)</f>
        <v>50</v>
      </c>
      <c r="R61" s="141"/>
      <c r="S61" s="141">
        <f>SUM(S7:S56)</f>
        <v>50</v>
      </c>
      <c r="T61" s="141"/>
      <c r="U61" s="141">
        <f>SUM(U7:U56)</f>
        <v>50</v>
      </c>
      <c r="V61" s="141"/>
      <c r="W61" s="141">
        <f>SUM(W7:W56)</f>
        <v>50</v>
      </c>
      <c r="X61" s="141"/>
      <c r="Y61" s="141">
        <f>SUM(Y7:Y56)</f>
        <v>50</v>
      </c>
      <c r="Z61" s="141"/>
      <c r="AA61" s="141">
        <f>SUM(AA7:AA56)</f>
        <v>50</v>
      </c>
      <c r="AB61" s="141"/>
      <c r="AC61" s="141">
        <f>SUM(AC7:AC56)</f>
        <v>50</v>
      </c>
      <c r="AD61" s="141"/>
      <c r="AE61" s="141">
        <f>SUM(AE7:AE56)</f>
        <v>50</v>
      </c>
      <c r="AF61" s="141"/>
    </row>
    <row r="62" spans="2:33" x14ac:dyDescent="0.35">
      <c r="B62" s="141" t="s">
        <v>22</v>
      </c>
      <c r="C62" s="141"/>
      <c r="D62" s="141">
        <f>SUM(D7:D56)</f>
        <v>3795.3000000000006</v>
      </c>
      <c r="E62" s="141"/>
      <c r="F62" s="141">
        <f>SUM(F7:F60)</f>
        <v>3858.2799999999993</v>
      </c>
      <c r="G62" s="141"/>
      <c r="H62" s="141">
        <f>SUM(H7:H56)</f>
        <v>3756.8599999999997</v>
      </c>
      <c r="I62" s="141"/>
      <c r="J62" s="141">
        <f>SUM(J7:J56)</f>
        <v>3868.5800000000004</v>
      </c>
      <c r="K62" s="141"/>
      <c r="L62" s="141">
        <f>SUM(L7:L56)</f>
        <v>3913.7100000000009</v>
      </c>
      <c r="M62" s="141"/>
      <c r="N62" s="141">
        <f>SUM(N7:N56)</f>
        <v>3864.6400000000012</v>
      </c>
      <c r="O62" s="141"/>
      <c r="P62" s="141">
        <f>SUM(P7:P56)</f>
        <v>3857.5899999999979</v>
      </c>
      <c r="Q62" s="141"/>
      <c r="R62" s="141">
        <f>SUM(R7:R56)</f>
        <v>3797.6400000000003</v>
      </c>
      <c r="S62" s="141"/>
      <c r="T62" s="141">
        <f>SUM(T7:T56)</f>
        <v>3743.3099999999995</v>
      </c>
      <c r="U62" s="141"/>
      <c r="V62" s="141">
        <f>SUM(V7:V56)</f>
        <v>3687.6899999999996</v>
      </c>
      <c r="W62" s="141"/>
      <c r="X62" s="141">
        <f>SUM(X7:X56)</f>
        <v>3824.5500000000006</v>
      </c>
      <c r="Y62" s="141"/>
      <c r="Z62" s="141">
        <f>SUM(Z7:Z56)</f>
        <v>3780.2999999999988</v>
      </c>
      <c r="AA62" s="141"/>
      <c r="AB62" s="141">
        <f>SUM(AB7:AB56)</f>
        <v>3777.5</v>
      </c>
      <c r="AC62" s="141"/>
      <c r="AD62" s="141">
        <f>SUM(AD7:AD56)</f>
        <v>3718.3600000000006</v>
      </c>
      <c r="AE62" s="141"/>
      <c r="AF62" s="141">
        <f>SUM(AF7:AF56)</f>
        <v>3725.25</v>
      </c>
    </row>
    <row r="63" spans="2:33" x14ac:dyDescent="0.35">
      <c r="B63" s="130" t="s">
        <v>23</v>
      </c>
      <c r="C63" s="141"/>
      <c r="D63" s="160">
        <f>D62/C61</f>
        <v>75.906000000000006</v>
      </c>
      <c r="E63" s="141">
        <f>STDEV(D7:D56)</f>
        <v>6.7135613591035987</v>
      </c>
      <c r="F63" s="161">
        <f>F62/E61</f>
        <v>77.165599999999984</v>
      </c>
      <c r="G63" s="141">
        <f>STDEV(F7:F56)</f>
        <v>7.645737959070761</v>
      </c>
      <c r="H63" s="162">
        <f>H62/G61</f>
        <v>75.137199999999993</v>
      </c>
      <c r="I63" s="141">
        <f>STDEV(H7:H56)</f>
        <v>6.4345166286907638</v>
      </c>
      <c r="J63" s="163">
        <f>J62/I61</f>
        <v>77.371600000000001</v>
      </c>
      <c r="K63" s="141">
        <f>STDEV(J7:J56)</f>
        <v>7.0415676478164668</v>
      </c>
      <c r="L63" s="164">
        <f>L62/K61</f>
        <v>78.274200000000022</v>
      </c>
      <c r="M63" s="141">
        <f>STDEV(L7:L56)</f>
        <v>6.5978664114752634</v>
      </c>
      <c r="N63" s="160">
        <f>N62/M61</f>
        <v>77.292800000000028</v>
      </c>
      <c r="O63" s="141">
        <f>STDEV(N7:N56)</f>
        <v>7.3167562903410204</v>
      </c>
      <c r="P63" s="162">
        <f>P62/O61</f>
        <v>77.151799999999952</v>
      </c>
      <c r="Q63" s="141">
        <f>STDEV(P7:P56)</f>
        <v>6.8996242695689221</v>
      </c>
      <c r="R63" s="160">
        <f>R62/Q61</f>
        <v>75.952800000000011</v>
      </c>
      <c r="S63" s="141">
        <f>STDEV(R7:R56)</f>
        <v>6.8263056731190366</v>
      </c>
      <c r="T63" s="164">
        <f>T62/S61</f>
        <v>74.866199999999992</v>
      </c>
      <c r="U63" s="141">
        <f>STDEV(T7:T56)</f>
        <v>6.548314595437235</v>
      </c>
      <c r="V63" s="161">
        <f>V62/U61</f>
        <v>73.753799999999998</v>
      </c>
      <c r="W63" s="141">
        <f>STDEV(V7:V56)</f>
        <v>6.6435649054601109</v>
      </c>
      <c r="X63" s="161">
        <f>X62/W61</f>
        <v>76.491000000000014</v>
      </c>
      <c r="Y63" s="141">
        <f>STDEV(X7:X56)</f>
        <v>8.3620059721068358</v>
      </c>
      <c r="Z63" s="163">
        <f>Z62/Y61</f>
        <v>75.60599999999998</v>
      </c>
      <c r="AA63" s="141">
        <f>STDEV(Z7:Z56)</f>
        <v>7.3734825488339757</v>
      </c>
      <c r="AB63" s="162">
        <f>AB62/AA61</f>
        <v>75.55</v>
      </c>
      <c r="AC63" s="141">
        <f>STDEV(AB7:AB56)</f>
        <v>6.0977620518364235</v>
      </c>
      <c r="AD63" s="164">
        <f>AD62/AC61</f>
        <v>74.367200000000011</v>
      </c>
      <c r="AE63" s="141">
        <f>STDEV(AD7:AD56)</f>
        <v>7.5335481084307689</v>
      </c>
      <c r="AF63" s="163">
        <f>AF62/AE61</f>
        <v>74.504999999999995</v>
      </c>
      <c r="AG63" s="141">
        <f>STDEV(AF7:AF56)</f>
        <v>7.1447078316751345</v>
      </c>
    </row>
    <row r="64" spans="2:33" x14ac:dyDescent="0.35">
      <c r="B64" s="165" t="s">
        <v>24</v>
      </c>
      <c r="C64" s="141">
        <f>AVERAGE(D62,F62,H62,J62,L62,N62,P62,R62,T62,V62,X62,Z62,AB62,AD62,AF62)</f>
        <v>3797.9706666666666</v>
      </c>
    </row>
    <row r="65" spans="2:9" x14ac:dyDescent="0.35">
      <c r="B65" s="165" t="s">
        <v>25</v>
      </c>
      <c r="C65" s="141">
        <f>AVERAGE(D63,F63,H63,J63,L63,N63,P63,R63,T63,V63,X63,Z63,AB63,AD63,AF63)</f>
        <v>75.95941333333333</v>
      </c>
    </row>
    <row r="66" spans="2:9" x14ac:dyDescent="0.35">
      <c r="B66" s="165" t="s">
        <v>26</v>
      </c>
      <c r="C66" s="141">
        <f>STDEV(D62,F62,H62,J62,L62,N62,P62,R62,T62,V62,X62,Z62,AB62,AD62,AF62,)</f>
        <v>951.59422271260212</v>
      </c>
    </row>
    <row r="67" spans="2:9" x14ac:dyDescent="0.35">
      <c r="B67" s="165" t="s">
        <v>27</v>
      </c>
      <c r="C67" s="141">
        <f>STDEV(D63,F63,H63,J63,L63,N63,P63,R63,T63,V63,X63,Z63,AB63,AD63,AF63,)</f>
        <v>19.03188445425203</v>
      </c>
    </row>
    <row r="68" spans="2:9" x14ac:dyDescent="0.35">
      <c r="B68">
        <f>AVERAGE(E63,G63,I63,K63,M63,O63,Q63,S63,U63,W63,Y63,AC63,AE63,AG63)</f>
        <v>6.986131407438025</v>
      </c>
    </row>
    <row r="70" spans="2:9" x14ac:dyDescent="0.35">
      <c r="G70" s="143"/>
      <c r="I70" s="142"/>
    </row>
    <row r="71" spans="2:9" x14ac:dyDescent="0.35">
      <c r="C71" s="142"/>
    </row>
  </sheetData>
  <mergeCells count="15">
    <mergeCell ref="C5:D5"/>
    <mergeCell ref="E5:F5"/>
    <mergeCell ref="G5:H5"/>
    <mergeCell ref="I5:J5"/>
    <mergeCell ref="U5:V5"/>
    <mergeCell ref="K5:L5"/>
    <mergeCell ref="M5:N5"/>
    <mergeCell ref="O5:P5"/>
    <mergeCell ref="Q5:R5"/>
    <mergeCell ref="S5:T5"/>
    <mergeCell ref="W5:X5"/>
    <mergeCell ref="Y5:Z5"/>
    <mergeCell ref="AA5:AB5"/>
    <mergeCell ref="AC5:AD5"/>
    <mergeCell ref="AE5:AF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82782-0A7D-4500-993A-267FB5494C18}">
  <dimension ref="A3:AE67"/>
  <sheetViews>
    <sheetView zoomScale="70" zoomScaleNormal="70" workbookViewId="0">
      <selection activeCell="N32" sqref="N32"/>
    </sheetView>
  </sheetViews>
  <sheetFormatPr defaultRowHeight="14.5" x14ac:dyDescent="0.35"/>
  <sheetData>
    <row r="3" spans="2:31" x14ac:dyDescent="0.35">
      <c r="B3" s="311" t="s">
        <v>6</v>
      </c>
      <c r="C3" s="311"/>
      <c r="D3" s="307" t="s">
        <v>7</v>
      </c>
      <c r="E3" s="307"/>
      <c r="F3" s="309" t="s">
        <v>8</v>
      </c>
      <c r="G3" s="309"/>
      <c r="H3" s="308" t="s">
        <v>9</v>
      </c>
      <c r="I3" s="308"/>
      <c r="J3" s="310" t="s">
        <v>10</v>
      </c>
      <c r="K3" s="310"/>
      <c r="L3" s="311" t="s">
        <v>11</v>
      </c>
      <c r="M3" s="311"/>
      <c r="N3" s="309" t="s">
        <v>12</v>
      </c>
      <c r="O3" s="309"/>
      <c r="P3" s="311" t="s">
        <v>13</v>
      </c>
      <c r="Q3" s="311"/>
      <c r="R3" s="310" t="s">
        <v>14</v>
      </c>
      <c r="S3" s="310"/>
      <c r="T3" s="307" t="s">
        <v>15</v>
      </c>
      <c r="U3" s="307"/>
      <c r="V3" s="307" t="s">
        <v>16</v>
      </c>
      <c r="W3" s="307"/>
      <c r="X3" s="308" t="s">
        <v>17</v>
      </c>
      <c r="Y3" s="308"/>
      <c r="Z3" s="309" t="s">
        <v>1</v>
      </c>
      <c r="AA3" s="309"/>
      <c r="AB3" s="310" t="s">
        <v>2</v>
      </c>
      <c r="AC3" s="310"/>
      <c r="AD3" s="308" t="s">
        <v>3</v>
      </c>
      <c r="AE3" s="308"/>
    </row>
    <row r="4" spans="2:31" x14ac:dyDescent="0.35">
      <c r="B4" s="141" t="s">
        <v>18</v>
      </c>
      <c r="C4" s="141" t="s">
        <v>19</v>
      </c>
      <c r="D4" s="141" t="s">
        <v>18</v>
      </c>
      <c r="E4" s="141" t="s">
        <v>20</v>
      </c>
      <c r="F4" s="141" t="s">
        <v>18</v>
      </c>
      <c r="G4" s="141" t="s">
        <v>20</v>
      </c>
      <c r="H4" s="141" t="s">
        <v>18</v>
      </c>
      <c r="I4" s="141" t="s">
        <v>20</v>
      </c>
      <c r="J4" s="141" t="s">
        <v>18</v>
      </c>
      <c r="K4" s="141" t="s">
        <v>20</v>
      </c>
      <c r="L4" s="141" t="s">
        <v>18</v>
      </c>
      <c r="M4" s="141" t="s">
        <v>20</v>
      </c>
      <c r="N4" s="141" t="s">
        <v>18</v>
      </c>
      <c r="O4" s="141" t="s">
        <v>20</v>
      </c>
      <c r="P4" s="141" t="s">
        <v>18</v>
      </c>
      <c r="Q4" s="141" t="s">
        <v>20</v>
      </c>
      <c r="R4" s="141" t="s">
        <v>18</v>
      </c>
      <c r="S4" s="141" t="s">
        <v>20</v>
      </c>
      <c r="T4" s="141" t="s">
        <v>18</v>
      </c>
      <c r="U4" s="141" t="s">
        <v>20</v>
      </c>
      <c r="V4" s="141" t="s">
        <v>18</v>
      </c>
      <c r="W4" s="141" t="s">
        <v>20</v>
      </c>
      <c r="X4" s="141" t="s">
        <v>18</v>
      </c>
      <c r="Y4" s="141" t="s">
        <v>20</v>
      </c>
      <c r="Z4" s="141" t="s">
        <v>18</v>
      </c>
      <c r="AA4" s="141" t="s">
        <v>20</v>
      </c>
      <c r="AB4" s="141" t="s">
        <v>18</v>
      </c>
      <c r="AC4" s="141" t="s">
        <v>20</v>
      </c>
      <c r="AD4" s="141" t="s">
        <v>18</v>
      </c>
      <c r="AE4" s="141" t="s">
        <v>20</v>
      </c>
    </row>
    <row r="5" spans="2:31" x14ac:dyDescent="0.35">
      <c r="B5" s="141">
        <v>1</v>
      </c>
      <c r="C5" s="141">
        <v>193.39</v>
      </c>
      <c r="D5" s="141">
        <v>1</v>
      </c>
      <c r="E5" s="141">
        <v>242.12</v>
      </c>
      <c r="F5" s="141">
        <v>1</v>
      </c>
      <c r="G5" s="141">
        <v>243.61</v>
      </c>
      <c r="H5" s="141">
        <v>1</v>
      </c>
      <c r="I5" s="141">
        <v>240.5</v>
      </c>
      <c r="J5" s="141">
        <v>1</v>
      </c>
      <c r="K5" s="141">
        <v>198.35</v>
      </c>
      <c r="L5" s="141">
        <v>1</v>
      </c>
      <c r="M5" s="141">
        <v>229.72</v>
      </c>
      <c r="N5" s="141">
        <v>1</v>
      </c>
      <c r="O5" s="141">
        <v>320.27</v>
      </c>
      <c r="P5" s="141">
        <v>1</v>
      </c>
      <c r="Q5" s="141">
        <v>281.5</v>
      </c>
      <c r="R5" s="141">
        <v>1</v>
      </c>
      <c r="S5" s="141">
        <v>275.92</v>
      </c>
      <c r="T5" s="141">
        <v>1</v>
      </c>
      <c r="U5" s="141">
        <v>242.78</v>
      </c>
      <c r="V5" s="141">
        <v>1</v>
      </c>
      <c r="W5" s="141">
        <v>250.31</v>
      </c>
      <c r="X5" s="141">
        <v>1</v>
      </c>
      <c r="Y5" s="141">
        <v>227.2</v>
      </c>
      <c r="Z5" s="141">
        <v>1</v>
      </c>
      <c r="AA5" s="141">
        <v>238.97</v>
      </c>
      <c r="AB5" s="141">
        <v>1</v>
      </c>
      <c r="AC5" s="141">
        <v>257.83</v>
      </c>
      <c r="AD5" s="141">
        <v>1</v>
      </c>
      <c r="AE5" s="141">
        <v>201.2</v>
      </c>
    </row>
    <row r="6" spans="2:31" x14ac:dyDescent="0.35">
      <c r="B6" s="141">
        <v>1</v>
      </c>
      <c r="C6" s="141">
        <v>254.42</v>
      </c>
      <c r="D6" s="141">
        <v>1</v>
      </c>
      <c r="E6" s="141">
        <v>234.22</v>
      </c>
      <c r="F6" s="141">
        <v>1</v>
      </c>
      <c r="G6" s="141">
        <v>226.52</v>
      </c>
      <c r="H6" s="141">
        <v>1</v>
      </c>
      <c r="I6" s="141">
        <v>189.66</v>
      </c>
      <c r="J6" s="141">
        <v>1</v>
      </c>
      <c r="K6" s="141">
        <v>244.59</v>
      </c>
      <c r="L6" s="141">
        <v>1</v>
      </c>
      <c r="M6" s="141">
        <v>252.62</v>
      </c>
      <c r="N6" s="141">
        <v>1</v>
      </c>
      <c r="O6" s="141">
        <v>245.11</v>
      </c>
      <c r="P6" s="141">
        <v>1</v>
      </c>
      <c r="Q6" s="141">
        <v>249.72</v>
      </c>
      <c r="R6" s="141">
        <v>1</v>
      </c>
      <c r="S6" s="141">
        <v>304.55</v>
      </c>
      <c r="T6" s="141">
        <v>1</v>
      </c>
      <c r="U6" s="141">
        <v>252.52</v>
      </c>
      <c r="V6" s="141">
        <v>1</v>
      </c>
      <c r="W6" s="141">
        <v>265.23</v>
      </c>
      <c r="X6" s="141">
        <v>1</v>
      </c>
      <c r="Y6" s="141">
        <v>200.8</v>
      </c>
      <c r="Z6" s="141">
        <v>1</v>
      </c>
      <c r="AA6" s="141">
        <v>297.45999999999998</v>
      </c>
      <c r="AB6" s="141">
        <v>1</v>
      </c>
      <c r="AC6" s="141">
        <v>224.45</v>
      </c>
      <c r="AD6" s="141">
        <v>1</v>
      </c>
      <c r="AE6" s="141">
        <v>253.49</v>
      </c>
    </row>
    <row r="7" spans="2:31" x14ac:dyDescent="0.35">
      <c r="B7" s="141">
        <v>1</v>
      </c>
      <c r="C7" s="141">
        <v>197.29</v>
      </c>
      <c r="D7" s="141">
        <v>1</v>
      </c>
      <c r="E7" s="141">
        <v>298.61</v>
      </c>
      <c r="F7" s="141">
        <v>1</v>
      </c>
      <c r="G7" s="141">
        <v>285.93</v>
      </c>
      <c r="H7" s="141">
        <v>1</v>
      </c>
      <c r="I7" s="141">
        <v>215.78</v>
      </c>
      <c r="J7" s="141">
        <v>1</v>
      </c>
      <c r="K7" s="141">
        <v>236.26</v>
      </c>
      <c r="L7" s="141">
        <v>1</v>
      </c>
      <c r="M7" s="141">
        <v>188.99</v>
      </c>
      <c r="N7" s="141">
        <v>1</v>
      </c>
      <c r="O7" s="141">
        <v>304.76</v>
      </c>
      <c r="P7" s="141">
        <v>1</v>
      </c>
      <c r="Q7" s="141">
        <v>337.8</v>
      </c>
      <c r="R7" s="141">
        <v>1</v>
      </c>
      <c r="S7" s="141">
        <v>294.54000000000002</v>
      </c>
      <c r="T7" s="141">
        <v>1</v>
      </c>
      <c r="U7" s="141">
        <v>306.29000000000002</v>
      </c>
      <c r="V7" s="141">
        <v>1</v>
      </c>
      <c r="W7" s="141">
        <v>259.52999999999997</v>
      </c>
      <c r="X7" s="141">
        <v>1</v>
      </c>
      <c r="Y7" s="141">
        <v>284.68</v>
      </c>
      <c r="Z7" s="141">
        <v>1</v>
      </c>
      <c r="AA7" s="141">
        <v>254.55</v>
      </c>
      <c r="AB7" s="141">
        <v>1</v>
      </c>
      <c r="AC7" s="141">
        <v>257.75</v>
      </c>
      <c r="AD7" s="141">
        <v>1</v>
      </c>
      <c r="AE7" s="141">
        <v>261.89999999999998</v>
      </c>
    </row>
    <row r="8" spans="2:31" x14ac:dyDescent="0.35">
      <c r="B8" s="141">
        <v>1</v>
      </c>
      <c r="C8" s="141">
        <v>295.97000000000003</v>
      </c>
      <c r="D8" s="141">
        <v>1</v>
      </c>
      <c r="E8" s="141">
        <v>179.95</v>
      </c>
      <c r="F8" s="141">
        <v>1</v>
      </c>
      <c r="G8" s="141">
        <v>239.19</v>
      </c>
      <c r="H8" s="141">
        <v>1</v>
      </c>
      <c r="I8" s="141">
        <v>197.42</v>
      </c>
      <c r="J8" s="141">
        <v>1</v>
      </c>
      <c r="K8" s="141">
        <v>236.66</v>
      </c>
      <c r="L8" s="141">
        <v>1</v>
      </c>
      <c r="M8" s="141">
        <v>177.07</v>
      </c>
      <c r="N8" s="141">
        <v>1</v>
      </c>
      <c r="O8" s="141">
        <v>279.88</v>
      </c>
      <c r="P8" s="141">
        <v>1</v>
      </c>
      <c r="Q8" s="141">
        <v>247.74</v>
      </c>
      <c r="R8" s="141">
        <v>1</v>
      </c>
      <c r="S8" s="141">
        <v>271.75</v>
      </c>
      <c r="T8" s="141">
        <v>1</v>
      </c>
      <c r="U8" s="141">
        <v>235.05</v>
      </c>
      <c r="V8" s="141">
        <v>1</v>
      </c>
      <c r="W8" s="141">
        <v>231.95</v>
      </c>
      <c r="X8" s="141">
        <v>1</v>
      </c>
      <c r="Y8" s="141">
        <v>222.05</v>
      </c>
      <c r="Z8" s="141">
        <v>1</v>
      </c>
      <c r="AA8" s="141">
        <v>257.47000000000003</v>
      </c>
      <c r="AB8" s="141">
        <v>1</v>
      </c>
      <c r="AC8" s="141">
        <v>237.88</v>
      </c>
      <c r="AD8" s="141">
        <v>1</v>
      </c>
      <c r="AE8" s="141">
        <v>267.85000000000002</v>
      </c>
    </row>
    <row r="9" spans="2:31" x14ac:dyDescent="0.35">
      <c r="B9" s="141">
        <v>1</v>
      </c>
      <c r="C9" s="141">
        <v>180.45</v>
      </c>
      <c r="D9" s="141">
        <v>1</v>
      </c>
      <c r="E9" s="141">
        <v>273.08</v>
      </c>
      <c r="F9" s="141">
        <v>1</v>
      </c>
      <c r="G9" s="141">
        <v>239.12</v>
      </c>
      <c r="H9" s="141">
        <v>1</v>
      </c>
      <c r="I9" s="141">
        <v>219.39</v>
      </c>
      <c r="J9" s="141">
        <v>1</v>
      </c>
      <c r="K9" s="141">
        <v>215.73</v>
      </c>
      <c r="L9" s="141">
        <v>1</v>
      </c>
      <c r="M9" s="141">
        <v>218.63</v>
      </c>
      <c r="N9" s="141">
        <v>1</v>
      </c>
      <c r="O9" s="141">
        <v>294.2</v>
      </c>
      <c r="P9" s="141">
        <v>1</v>
      </c>
      <c r="Q9" s="141">
        <v>277.69</v>
      </c>
      <c r="R9" s="141">
        <v>1</v>
      </c>
      <c r="S9" s="141">
        <v>249.3</v>
      </c>
      <c r="T9" s="141">
        <v>1</v>
      </c>
      <c r="U9" s="141">
        <v>269.7</v>
      </c>
      <c r="V9" s="141">
        <v>1</v>
      </c>
      <c r="W9" s="141">
        <v>263.60000000000002</v>
      </c>
      <c r="X9" s="141">
        <v>1</v>
      </c>
      <c r="Y9" s="141">
        <v>215.2</v>
      </c>
      <c r="Z9" s="141">
        <v>1</v>
      </c>
      <c r="AA9" s="280">
        <v>269.44</v>
      </c>
      <c r="AB9" s="141">
        <v>1</v>
      </c>
      <c r="AC9" s="141">
        <v>223.94</v>
      </c>
      <c r="AD9" s="141">
        <v>1</v>
      </c>
      <c r="AE9" s="141">
        <v>253.2</v>
      </c>
    </row>
    <row r="10" spans="2:31" x14ac:dyDescent="0.35">
      <c r="B10" s="141">
        <v>1</v>
      </c>
      <c r="C10" s="141">
        <v>199.3</v>
      </c>
      <c r="D10" s="141">
        <v>1</v>
      </c>
      <c r="E10" s="141">
        <v>257.19</v>
      </c>
      <c r="F10" s="141">
        <v>1</v>
      </c>
      <c r="G10" s="141">
        <v>214.36</v>
      </c>
      <c r="H10" s="141">
        <v>1</v>
      </c>
      <c r="I10" s="141">
        <v>218.63</v>
      </c>
      <c r="J10" s="141">
        <v>1</v>
      </c>
      <c r="K10" s="141">
        <v>221.36</v>
      </c>
      <c r="L10" s="141">
        <v>1</v>
      </c>
      <c r="M10" s="141">
        <v>234.67</v>
      </c>
      <c r="N10" s="141">
        <v>1</v>
      </c>
      <c r="O10" s="141">
        <v>253.28</v>
      </c>
      <c r="P10" s="141">
        <v>1</v>
      </c>
      <c r="Q10" s="141">
        <v>231.33</v>
      </c>
      <c r="R10" s="141">
        <v>1</v>
      </c>
      <c r="S10" s="141">
        <v>233.25</v>
      </c>
      <c r="T10" s="141">
        <v>1</v>
      </c>
      <c r="U10" s="141">
        <v>254.8</v>
      </c>
      <c r="V10" s="141">
        <v>1</v>
      </c>
      <c r="W10" s="141">
        <v>304.76</v>
      </c>
      <c r="X10" s="141">
        <v>1</v>
      </c>
      <c r="Y10" s="141">
        <v>216.83</v>
      </c>
      <c r="Z10" s="141">
        <v>1</v>
      </c>
      <c r="AA10" s="141">
        <v>269.14</v>
      </c>
      <c r="AB10" s="141">
        <v>1</v>
      </c>
      <c r="AC10" s="141">
        <v>269.52</v>
      </c>
      <c r="AD10" s="141">
        <v>1</v>
      </c>
      <c r="AE10" s="141">
        <v>220.73</v>
      </c>
    </row>
    <row r="11" spans="2:31" x14ac:dyDescent="0.35">
      <c r="B11" s="141">
        <v>1</v>
      </c>
      <c r="C11" s="141">
        <v>329.01</v>
      </c>
      <c r="D11" s="141">
        <v>1</v>
      </c>
      <c r="E11" s="141">
        <v>222.31</v>
      </c>
      <c r="F11" s="141">
        <v>1</v>
      </c>
      <c r="G11" s="141">
        <v>347.99</v>
      </c>
      <c r="H11" s="141">
        <v>1</v>
      </c>
      <c r="I11" s="141">
        <v>265.47000000000003</v>
      </c>
      <c r="J11" s="141">
        <v>1</v>
      </c>
      <c r="K11" s="141">
        <v>257.61</v>
      </c>
      <c r="L11" s="141">
        <v>1</v>
      </c>
      <c r="M11" s="141">
        <v>185.59</v>
      </c>
      <c r="N11" s="141">
        <v>1</v>
      </c>
      <c r="O11" s="141">
        <v>261.35000000000002</v>
      </c>
      <c r="P11" s="141">
        <v>1</v>
      </c>
      <c r="Q11" s="141">
        <v>248.37</v>
      </c>
      <c r="R11" s="141">
        <v>1</v>
      </c>
      <c r="S11" s="141">
        <v>215.71</v>
      </c>
      <c r="T11" s="141">
        <v>1</v>
      </c>
      <c r="U11" s="141">
        <v>274.62</v>
      </c>
      <c r="V11" s="141">
        <v>1</v>
      </c>
      <c r="W11" s="141">
        <v>235.15</v>
      </c>
      <c r="X11" s="141">
        <v>1</v>
      </c>
      <c r="Y11" s="141">
        <v>250.3</v>
      </c>
      <c r="Z11" s="141">
        <v>1</v>
      </c>
      <c r="AA11" s="141">
        <v>235.5</v>
      </c>
      <c r="AB11" s="141">
        <v>1</v>
      </c>
      <c r="AC11" s="141">
        <v>229.25</v>
      </c>
      <c r="AD11" s="141">
        <v>1</v>
      </c>
      <c r="AE11" s="141">
        <v>248.23</v>
      </c>
    </row>
    <row r="12" spans="2:31" x14ac:dyDescent="0.35">
      <c r="B12" s="141">
        <v>1</v>
      </c>
      <c r="C12" s="141">
        <v>126.44</v>
      </c>
      <c r="D12" s="141">
        <v>1</v>
      </c>
      <c r="E12" s="141">
        <v>254.35</v>
      </c>
      <c r="F12" s="141">
        <v>1</v>
      </c>
      <c r="G12" s="141">
        <v>276.20999999999998</v>
      </c>
      <c r="H12" s="141">
        <v>1</v>
      </c>
      <c r="I12" s="141">
        <v>291.3</v>
      </c>
      <c r="J12" s="141">
        <v>1</v>
      </c>
      <c r="K12" s="141">
        <v>238.04</v>
      </c>
      <c r="L12" s="141">
        <v>1</v>
      </c>
      <c r="M12" s="141">
        <v>217.73</v>
      </c>
      <c r="N12" s="141">
        <v>1</v>
      </c>
      <c r="O12" s="141">
        <v>251.31</v>
      </c>
      <c r="P12" s="141">
        <v>1</v>
      </c>
      <c r="Q12" s="141">
        <v>287.45999999999998</v>
      </c>
      <c r="R12" s="141">
        <v>1</v>
      </c>
      <c r="S12" s="141">
        <v>219.7</v>
      </c>
      <c r="T12" s="141">
        <v>1</v>
      </c>
      <c r="U12" s="141">
        <v>81.09</v>
      </c>
      <c r="V12" s="141">
        <v>1</v>
      </c>
      <c r="W12" s="141">
        <v>244.32</v>
      </c>
      <c r="X12" s="141">
        <v>1</v>
      </c>
      <c r="Y12" s="141">
        <v>222.87</v>
      </c>
      <c r="Z12" s="141">
        <v>1</v>
      </c>
      <c r="AA12" s="141">
        <v>224.96</v>
      </c>
      <c r="AB12" s="141">
        <v>1</v>
      </c>
      <c r="AC12" s="141">
        <v>247.89</v>
      </c>
      <c r="AD12" s="141">
        <v>1</v>
      </c>
      <c r="AE12" s="141">
        <v>175.83</v>
      </c>
    </row>
    <row r="13" spans="2:31" x14ac:dyDescent="0.35">
      <c r="B13" s="141">
        <v>1</v>
      </c>
      <c r="C13" s="141">
        <v>234.14</v>
      </c>
      <c r="D13" s="141">
        <v>1</v>
      </c>
      <c r="E13" s="141">
        <v>189.3</v>
      </c>
      <c r="F13" s="141">
        <v>1</v>
      </c>
      <c r="G13" s="141">
        <v>233.08</v>
      </c>
      <c r="H13" s="141">
        <v>1</v>
      </c>
      <c r="I13" s="141">
        <v>232.09</v>
      </c>
      <c r="J13" s="141">
        <v>1</v>
      </c>
      <c r="K13" s="141">
        <v>215.06</v>
      </c>
      <c r="L13" s="141">
        <v>1</v>
      </c>
      <c r="M13" s="141">
        <v>205.76</v>
      </c>
      <c r="N13" s="141">
        <v>1</v>
      </c>
      <c r="O13" s="141">
        <v>270.33</v>
      </c>
      <c r="P13" s="141">
        <v>1</v>
      </c>
      <c r="Q13" s="141">
        <v>296.98</v>
      </c>
      <c r="R13" s="141">
        <v>1</v>
      </c>
      <c r="S13" s="141">
        <v>235.38</v>
      </c>
      <c r="T13" s="141">
        <v>1</v>
      </c>
      <c r="U13" s="141">
        <v>235.84</v>
      </c>
      <c r="V13" s="141">
        <v>1</v>
      </c>
      <c r="W13" s="141">
        <v>248.15</v>
      </c>
      <c r="X13" s="141">
        <v>1</v>
      </c>
      <c r="Y13" s="141">
        <v>229.77</v>
      </c>
      <c r="Z13" s="141">
        <v>1</v>
      </c>
      <c r="AA13" s="141">
        <v>242.55</v>
      </c>
      <c r="AB13" s="141">
        <v>1</v>
      </c>
      <c r="AC13" s="141">
        <v>233.62</v>
      </c>
      <c r="AD13" s="141">
        <v>1</v>
      </c>
      <c r="AE13" s="141">
        <v>164.3</v>
      </c>
    </row>
    <row r="14" spans="2:31" x14ac:dyDescent="0.35">
      <c r="B14" s="141">
        <v>1</v>
      </c>
      <c r="C14" s="141">
        <v>236.84</v>
      </c>
      <c r="D14" s="141">
        <v>1</v>
      </c>
      <c r="E14" s="141">
        <v>273.7</v>
      </c>
      <c r="F14" s="141">
        <v>1</v>
      </c>
      <c r="G14" s="141">
        <v>267.81</v>
      </c>
      <c r="H14" s="141">
        <v>1</v>
      </c>
      <c r="I14" s="141">
        <v>217.72</v>
      </c>
      <c r="J14" s="141">
        <v>1</v>
      </c>
      <c r="K14" s="141">
        <v>61.37</v>
      </c>
      <c r="L14" s="141">
        <v>1</v>
      </c>
      <c r="M14" s="141">
        <v>199.05</v>
      </c>
      <c r="N14" s="141">
        <v>1</v>
      </c>
      <c r="O14" s="141">
        <v>255.51</v>
      </c>
      <c r="P14" s="141">
        <v>1</v>
      </c>
      <c r="Q14" s="141">
        <v>219.01</v>
      </c>
      <c r="R14" s="141">
        <v>1</v>
      </c>
      <c r="S14" s="141">
        <v>215.97</v>
      </c>
      <c r="T14" s="141">
        <v>1</v>
      </c>
      <c r="U14" s="141">
        <v>246.39</v>
      </c>
      <c r="V14" s="141">
        <v>1</v>
      </c>
      <c r="W14" s="141">
        <v>214.22</v>
      </c>
      <c r="X14" s="141">
        <v>1</v>
      </c>
      <c r="Y14" s="141">
        <v>184.85</v>
      </c>
      <c r="Z14" s="141">
        <v>1</v>
      </c>
      <c r="AA14" s="141">
        <v>243.8</v>
      </c>
      <c r="AB14" s="141">
        <v>1</v>
      </c>
      <c r="AC14" s="141">
        <v>166.75</v>
      </c>
      <c r="AD14" s="141">
        <v>1</v>
      </c>
      <c r="AE14" s="141">
        <v>199.04</v>
      </c>
    </row>
    <row r="15" spans="2:31" x14ac:dyDescent="0.35">
      <c r="B15" s="141">
        <v>1</v>
      </c>
      <c r="C15" s="141">
        <v>222.71</v>
      </c>
      <c r="D15" s="141">
        <v>1</v>
      </c>
      <c r="E15" s="141">
        <v>209.24</v>
      </c>
      <c r="F15" s="141">
        <v>1</v>
      </c>
      <c r="G15" s="141">
        <v>195.3</v>
      </c>
      <c r="H15" s="141">
        <v>1</v>
      </c>
      <c r="I15" s="141">
        <v>219.54</v>
      </c>
      <c r="J15" s="141">
        <v>1</v>
      </c>
      <c r="K15" s="141">
        <v>220.87</v>
      </c>
      <c r="L15" s="141">
        <v>1</v>
      </c>
      <c r="M15" s="141">
        <v>195.47</v>
      </c>
      <c r="N15" s="141">
        <v>1</v>
      </c>
      <c r="O15" s="141">
        <v>199.25</v>
      </c>
      <c r="P15" s="141">
        <v>1</v>
      </c>
      <c r="Q15" s="141">
        <v>207.3</v>
      </c>
      <c r="R15" s="141">
        <v>1</v>
      </c>
      <c r="S15" s="141">
        <v>224.69</v>
      </c>
      <c r="T15" s="141">
        <v>1</v>
      </c>
      <c r="U15" s="141">
        <v>255.44</v>
      </c>
      <c r="V15" s="141">
        <v>1</v>
      </c>
      <c r="W15" s="141">
        <v>232.18</v>
      </c>
      <c r="X15" s="141">
        <v>1</v>
      </c>
      <c r="Y15" s="141">
        <v>253.47</v>
      </c>
      <c r="Z15" s="141">
        <v>1</v>
      </c>
      <c r="AA15" s="141">
        <v>221.97</v>
      </c>
      <c r="AB15" s="141">
        <v>1</v>
      </c>
      <c r="AC15" s="141">
        <v>190.82</v>
      </c>
      <c r="AD15" s="141">
        <v>1</v>
      </c>
      <c r="AE15" s="141">
        <v>193.33</v>
      </c>
    </row>
    <row r="16" spans="2:31" x14ac:dyDescent="0.35">
      <c r="B16" s="141">
        <v>1</v>
      </c>
      <c r="C16" s="141">
        <v>190.7</v>
      </c>
      <c r="D16" s="141">
        <v>1</v>
      </c>
      <c r="E16" s="141">
        <v>256.60000000000002</v>
      </c>
      <c r="F16" s="141">
        <v>1</v>
      </c>
      <c r="G16" s="141">
        <v>294.33</v>
      </c>
      <c r="H16" s="141">
        <v>1</v>
      </c>
      <c r="I16" s="141">
        <v>225.9</v>
      </c>
      <c r="J16" s="141">
        <v>1</v>
      </c>
      <c r="K16" s="141">
        <v>197.55</v>
      </c>
      <c r="L16" s="141">
        <v>1</v>
      </c>
      <c r="M16" s="141">
        <v>253.83</v>
      </c>
      <c r="N16" s="141">
        <v>1</v>
      </c>
      <c r="O16" s="141">
        <v>212.35</v>
      </c>
      <c r="P16" s="141">
        <v>1</v>
      </c>
      <c r="Q16" s="141">
        <v>240.19</v>
      </c>
      <c r="R16" s="141">
        <v>1</v>
      </c>
      <c r="S16" s="141">
        <v>197.9</v>
      </c>
      <c r="T16" s="141">
        <v>1</v>
      </c>
      <c r="U16" s="141">
        <v>203.63</v>
      </c>
      <c r="V16" s="141">
        <v>1</v>
      </c>
      <c r="W16" s="141">
        <v>251.64</v>
      </c>
      <c r="X16" s="141">
        <v>1</v>
      </c>
      <c r="Y16" s="141">
        <v>214.34</v>
      </c>
      <c r="Z16" s="141">
        <v>1</v>
      </c>
      <c r="AA16" s="141">
        <v>275.95999999999998</v>
      </c>
      <c r="AB16" s="141">
        <v>1</v>
      </c>
      <c r="AC16" s="141">
        <v>217.16</v>
      </c>
      <c r="AD16" s="141">
        <v>1</v>
      </c>
      <c r="AE16" s="141">
        <v>188.39</v>
      </c>
    </row>
    <row r="17" spans="2:31" x14ac:dyDescent="0.35">
      <c r="B17" s="141">
        <v>1</v>
      </c>
      <c r="C17" s="141">
        <v>235.45</v>
      </c>
      <c r="D17" s="141">
        <v>1</v>
      </c>
      <c r="E17" s="141">
        <v>276.33999999999997</v>
      </c>
      <c r="F17" s="141">
        <v>1</v>
      </c>
      <c r="G17" s="141">
        <v>300.07</v>
      </c>
      <c r="H17" s="141">
        <v>1</v>
      </c>
      <c r="I17" s="141">
        <v>224.31</v>
      </c>
      <c r="J17" s="141">
        <v>1</v>
      </c>
      <c r="K17" s="141">
        <v>180.78</v>
      </c>
      <c r="L17" s="141">
        <v>1</v>
      </c>
      <c r="M17" s="141">
        <v>292.39</v>
      </c>
      <c r="N17" s="141">
        <v>1</v>
      </c>
      <c r="O17" s="141">
        <v>228.04</v>
      </c>
      <c r="P17" s="141">
        <v>1</v>
      </c>
      <c r="Q17" s="141">
        <v>195.9</v>
      </c>
      <c r="R17" s="141">
        <v>1</v>
      </c>
      <c r="S17" s="141">
        <v>266.94</v>
      </c>
      <c r="T17" s="141">
        <v>1</v>
      </c>
      <c r="U17" s="141">
        <v>214.81</v>
      </c>
      <c r="V17" s="141">
        <v>1</v>
      </c>
      <c r="W17" s="141">
        <v>256.76</v>
      </c>
      <c r="X17" s="141">
        <v>1</v>
      </c>
      <c r="Y17" s="280">
        <v>188.4</v>
      </c>
      <c r="Z17" s="141">
        <v>1</v>
      </c>
      <c r="AA17" s="141">
        <v>222.13</v>
      </c>
      <c r="AB17" s="141">
        <v>1</v>
      </c>
      <c r="AC17" s="141">
        <v>258.76</v>
      </c>
      <c r="AD17" s="141">
        <v>1</v>
      </c>
      <c r="AE17" s="141">
        <v>210.23</v>
      </c>
    </row>
    <row r="18" spans="2:31" x14ac:dyDescent="0.35">
      <c r="B18" s="141">
        <v>1</v>
      </c>
      <c r="C18" s="141">
        <v>212.54</v>
      </c>
      <c r="D18" s="141">
        <v>1</v>
      </c>
      <c r="E18" s="141">
        <v>224.14</v>
      </c>
      <c r="F18" s="141">
        <v>1</v>
      </c>
      <c r="G18" s="141">
        <v>187.45</v>
      </c>
      <c r="H18" s="141">
        <v>1</v>
      </c>
      <c r="I18" s="141">
        <v>200.6</v>
      </c>
      <c r="J18" s="141">
        <v>1</v>
      </c>
      <c r="K18" s="141">
        <v>199.09</v>
      </c>
      <c r="L18" s="141">
        <v>1</v>
      </c>
      <c r="M18" s="141">
        <v>207.23</v>
      </c>
      <c r="N18" s="141">
        <v>1</v>
      </c>
      <c r="O18" s="141">
        <v>212.96</v>
      </c>
      <c r="P18" s="141">
        <v>1</v>
      </c>
      <c r="Q18" s="141">
        <v>243.17</v>
      </c>
      <c r="R18" s="141">
        <v>1</v>
      </c>
      <c r="S18" s="141">
        <v>217.99</v>
      </c>
      <c r="T18" s="141">
        <v>1</v>
      </c>
      <c r="U18" s="141">
        <v>207.21</v>
      </c>
      <c r="V18" s="141">
        <v>1</v>
      </c>
      <c r="W18" s="141">
        <v>204.41</v>
      </c>
      <c r="X18" s="141">
        <v>1</v>
      </c>
      <c r="Y18" s="280">
        <v>223.14</v>
      </c>
      <c r="Z18" s="141">
        <v>1</v>
      </c>
      <c r="AA18" s="141">
        <v>238.91</v>
      </c>
      <c r="AB18" s="141">
        <v>1</v>
      </c>
      <c r="AC18" s="141">
        <v>204.36</v>
      </c>
      <c r="AD18" s="141">
        <v>1</v>
      </c>
      <c r="AE18" s="141">
        <v>231.15</v>
      </c>
    </row>
    <row r="19" spans="2:31" x14ac:dyDescent="0.35">
      <c r="B19" s="141">
        <v>1</v>
      </c>
      <c r="C19" s="141">
        <v>214.42</v>
      </c>
      <c r="D19" s="141">
        <v>1</v>
      </c>
      <c r="E19" s="141">
        <v>240.34</v>
      </c>
      <c r="F19" s="141">
        <v>1</v>
      </c>
      <c r="G19" s="141">
        <v>244.07</v>
      </c>
      <c r="H19" s="141">
        <v>1</v>
      </c>
      <c r="I19" s="141">
        <v>280.89999999999998</v>
      </c>
      <c r="J19" s="141">
        <v>1</v>
      </c>
      <c r="K19" s="141">
        <v>182.03</v>
      </c>
      <c r="L19" s="141">
        <v>1</v>
      </c>
      <c r="M19" s="141">
        <v>259.48</v>
      </c>
      <c r="N19" s="141">
        <v>1</v>
      </c>
      <c r="O19" s="141">
        <v>295.89999999999998</v>
      </c>
      <c r="P19" s="141">
        <v>1</v>
      </c>
      <c r="Q19" s="141">
        <v>299.85000000000002</v>
      </c>
      <c r="R19" s="141">
        <v>1</v>
      </c>
      <c r="S19" s="141">
        <v>221.52</v>
      </c>
      <c r="T19" s="141">
        <v>1</v>
      </c>
      <c r="U19" s="141">
        <v>193.22</v>
      </c>
      <c r="V19" s="141">
        <v>1</v>
      </c>
      <c r="W19" s="141">
        <v>218.81</v>
      </c>
      <c r="X19" s="141">
        <v>1</v>
      </c>
      <c r="Y19" s="141">
        <v>224.97</v>
      </c>
      <c r="Z19" s="141">
        <v>1</v>
      </c>
      <c r="AA19" s="141">
        <v>235.14</v>
      </c>
      <c r="AB19" s="141">
        <v>1</v>
      </c>
      <c r="AC19" s="141">
        <v>261.51</v>
      </c>
      <c r="AD19" s="141">
        <v>1</v>
      </c>
      <c r="AE19" s="141">
        <v>234.83</v>
      </c>
    </row>
    <row r="20" spans="2:31" x14ac:dyDescent="0.35">
      <c r="B20" s="141">
        <v>1</v>
      </c>
      <c r="C20" s="141">
        <v>196.36</v>
      </c>
      <c r="D20" s="141">
        <v>1</v>
      </c>
      <c r="E20" s="141">
        <v>279.63</v>
      </c>
      <c r="F20" s="141">
        <v>1</v>
      </c>
      <c r="G20" s="141">
        <v>190.97</v>
      </c>
      <c r="H20" s="141">
        <v>1</v>
      </c>
      <c r="I20" s="141">
        <v>210.92</v>
      </c>
      <c r="J20" s="141">
        <v>1</v>
      </c>
      <c r="K20" s="141">
        <v>185.6</v>
      </c>
      <c r="L20" s="141">
        <v>1</v>
      </c>
      <c r="M20" s="141">
        <v>227.01</v>
      </c>
      <c r="N20" s="141">
        <v>1</v>
      </c>
      <c r="O20" s="141">
        <v>360.99</v>
      </c>
      <c r="P20" s="141">
        <v>1</v>
      </c>
      <c r="Q20" s="141">
        <v>267.88</v>
      </c>
      <c r="R20" s="141">
        <v>1</v>
      </c>
      <c r="S20" s="141">
        <v>134.63999999999999</v>
      </c>
      <c r="T20" s="141">
        <v>1</v>
      </c>
      <c r="U20" s="141">
        <v>217.66</v>
      </c>
      <c r="V20" s="141">
        <v>1</v>
      </c>
      <c r="W20" s="141">
        <v>243.76</v>
      </c>
      <c r="X20" s="141">
        <v>1</v>
      </c>
      <c r="Y20" s="141">
        <v>198.81</v>
      </c>
      <c r="Z20" s="141">
        <v>1</v>
      </c>
      <c r="AA20" s="141">
        <v>290.35000000000002</v>
      </c>
      <c r="AB20" s="141">
        <v>1</v>
      </c>
      <c r="AC20" s="141">
        <v>209.99</v>
      </c>
      <c r="AD20" s="141">
        <v>1</v>
      </c>
      <c r="AE20" s="141">
        <v>173.55</v>
      </c>
    </row>
    <row r="21" spans="2:31" x14ac:dyDescent="0.35">
      <c r="B21" s="141">
        <v>1</v>
      </c>
      <c r="C21" s="141">
        <v>233.68</v>
      </c>
      <c r="D21" s="141">
        <v>1</v>
      </c>
      <c r="E21" s="141">
        <v>229.01</v>
      </c>
      <c r="F21" s="141">
        <v>1</v>
      </c>
      <c r="G21" s="141">
        <v>234.71</v>
      </c>
      <c r="H21" s="141">
        <v>1</v>
      </c>
      <c r="I21" s="141">
        <v>193.18</v>
      </c>
      <c r="J21" s="141">
        <v>1</v>
      </c>
      <c r="K21" s="141">
        <v>211.73</v>
      </c>
      <c r="L21" s="141">
        <v>1</v>
      </c>
      <c r="M21" s="141">
        <v>230.1</v>
      </c>
      <c r="N21" s="141">
        <v>1</v>
      </c>
      <c r="O21" s="141">
        <v>280.52999999999997</v>
      </c>
      <c r="P21" s="141">
        <v>1</v>
      </c>
      <c r="Q21" s="141">
        <v>222.91</v>
      </c>
      <c r="R21" s="141">
        <v>1</v>
      </c>
      <c r="S21" s="141">
        <v>218.6</v>
      </c>
      <c r="T21" s="141">
        <v>1</v>
      </c>
      <c r="U21" s="141">
        <v>218.65</v>
      </c>
      <c r="V21" s="141">
        <v>1</v>
      </c>
      <c r="W21" s="141">
        <v>258.56</v>
      </c>
      <c r="X21" s="141">
        <v>1</v>
      </c>
      <c r="Y21" s="141">
        <v>203.36</v>
      </c>
      <c r="Z21" s="141">
        <v>1</v>
      </c>
      <c r="AA21" s="141">
        <v>220.73</v>
      </c>
      <c r="AB21" s="141">
        <v>1</v>
      </c>
      <c r="AC21" s="141">
        <v>211.68</v>
      </c>
      <c r="AD21" s="141">
        <v>1</v>
      </c>
      <c r="AE21" s="141">
        <v>213.08</v>
      </c>
    </row>
    <row r="22" spans="2:31" x14ac:dyDescent="0.35">
      <c r="B22" s="141">
        <v>1</v>
      </c>
      <c r="C22" s="141">
        <v>220.7</v>
      </c>
      <c r="D22" s="141">
        <v>1</v>
      </c>
      <c r="E22" s="141">
        <v>202.28</v>
      </c>
      <c r="F22" s="141">
        <v>1</v>
      </c>
      <c r="G22" s="141">
        <v>212.19</v>
      </c>
      <c r="H22" s="141">
        <v>1</v>
      </c>
      <c r="I22" s="141">
        <v>207.53</v>
      </c>
      <c r="J22" s="141">
        <v>1</v>
      </c>
      <c r="K22" s="141">
        <v>224.89</v>
      </c>
      <c r="L22" s="141">
        <v>1</v>
      </c>
      <c r="M22" s="141">
        <v>199.32</v>
      </c>
      <c r="N22" s="141">
        <v>1</v>
      </c>
      <c r="O22" s="141">
        <v>269.2</v>
      </c>
      <c r="P22" s="141">
        <v>1</v>
      </c>
      <c r="Q22" s="141">
        <v>189.78</v>
      </c>
      <c r="R22" s="141">
        <v>1</v>
      </c>
      <c r="S22" s="141">
        <v>234.05</v>
      </c>
      <c r="T22" s="141">
        <v>1</v>
      </c>
      <c r="U22" s="141">
        <v>239.12</v>
      </c>
      <c r="V22" s="141">
        <v>1</v>
      </c>
      <c r="W22" s="141">
        <v>205.31</v>
      </c>
      <c r="X22" s="141">
        <v>1</v>
      </c>
      <c r="Y22" s="141">
        <v>196.95</v>
      </c>
      <c r="Z22" s="141">
        <v>1</v>
      </c>
      <c r="AA22" s="141">
        <v>233.01</v>
      </c>
      <c r="AB22" s="141">
        <v>1</v>
      </c>
      <c r="AC22" s="141">
        <v>159.82</v>
      </c>
      <c r="AD22" s="141">
        <v>1</v>
      </c>
      <c r="AE22" s="141">
        <v>178.31</v>
      </c>
    </row>
    <row r="23" spans="2:31" x14ac:dyDescent="0.35">
      <c r="B23" s="141">
        <v>1</v>
      </c>
      <c r="C23" s="141">
        <v>212.87</v>
      </c>
      <c r="D23" s="141">
        <v>1</v>
      </c>
      <c r="E23" s="141">
        <v>228.6</v>
      </c>
      <c r="F23" s="141">
        <v>1</v>
      </c>
      <c r="G23" s="141">
        <v>235.21</v>
      </c>
      <c r="H23" s="141">
        <v>1</v>
      </c>
      <c r="I23" s="141">
        <v>175.3</v>
      </c>
      <c r="J23" s="141">
        <v>1</v>
      </c>
      <c r="K23" s="141">
        <v>267.06</v>
      </c>
      <c r="L23" s="141">
        <v>1</v>
      </c>
      <c r="M23" s="141">
        <v>103.44</v>
      </c>
      <c r="N23" s="141">
        <v>1</v>
      </c>
      <c r="O23" s="141">
        <v>228.71</v>
      </c>
      <c r="P23" s="141">
        <v>1</v>
      </c>
      <c r="Q23" s="141">
        <v>244.19</v>
      </c>
      <c r="R23" s="141">
        <v>1</v>
      </c>
      <c r="S23" s="141">
        <v>219.85</v>
      </c>
      <c r="T23" s="141">
        <v>1</v>
      </c>
      <c r="U23" s="141">
        <v>242.23</v>
      </c>
      <c r="V23" s="141">
        <v>1</v>
      </c>
      <c r="W23" s="141">
        <v>263.42</v>
      </c>
      <c r="X23" s="141">
        <v>1</v>
      </c>
      <c r="Y23" s="141">
        <v>255.87</v>
      </c>
      <c r="Z23" s="141">
        <v>1</v>
      </c>
      <c r="AA23" s="280">
        <v>211.04</v>
      </c>
      <c r="AB23" s="141">
        <v>1</v>
      </c>
      <c r="AC23" s="141">
        <v>192.25</v>
      </c>
      <c r="AD23" s="141">
        <v>1</v>
      </c>
      <c r="AE23" s="141">
        <v>164.58</v>
      </c>
    </row>
    <row r="24" spans="2:31" x14ac:dyDescent="0.35">
      <c r="B24" s="141">
        <v>1</v>
      </c>
      <c r="C24" s="141">
        <v>213.89</v>
      </c>
      <c r="D24" s="141">
        <v>1</v>
      </c>
      <c r="E24" s="141">
        <v>283.76</v>
      </c>
      <c r="F24" s="141">
        <v>1</v>
      </c>
      <c r="G24" s="141">
        <v>227.3</v>
      </c>
      <c r="H24" s="141">
        <v>1</v>
      </c>
      <c r="I24" s="141">
        <v>192.61</v>
      </c>
      <c r="J24" s="141">
        <v>1</v>
      </c>
      <c r="K24" s="141">
        <v>214.34</v>
      </c>
      <c r="L24" s="141">
        <v>1</v>
      </c>
      <c r="M24" s="141">
        <v>213.33</v>
      </c>
      <c r="N24" s="141">
        <v>1</v>
      </c>
      <c r="O24" s="141">
        <v>244.95</v>
      </c>
      <c r="P24" s="141">
        <v>1</v>
      </c>
      <c r="Q24" s="141">
        <v>215.33</v>
      </c>
      <c r="R24" s="141">
        <v>1</v>
      </c>
      <c r="S24" s="141">
        <v>211</v>
      </c>
      <c r="T24" s="141">
        <v>1</v>
      </c>
      <c r="U24" s="141">
        <v>241.16</v>
      </c>
      <c r="V24" s="141">
        <v>1</v>
      </c>
      <c r="W24" s="141">
        <v>306.32</v>
      </c>
      <c r="X24" s="141">
        <v>1</v>
      </c>
      <c r="Y24" s="141">
        <v>217.23</v>
      </c>
      <c r="Z24" s="141">
        <v>1</v>
      </c>
      <c r="AA24" s="280">
        <v>214.43</v>
      </c>
      <c r="AB24" s="141">
        <v>1</v>
      </c>
      <c r="AC24" s="141">
        <v>252.38</v>
      </c>
      <c r="AD24" s="141">
        <v>1</v>
      </c>
      <c r="AE24" s="141">
        <v>221.51</v>
      </c>
    </row>
    <row r="25" spans="2:31" x14ac:dyDescent="0.35">
      <c r="B25" s="141">
        <v>1</v>
      </c>
      <c r="C25" s="141">
        <v>218.16</v>
      </c>
      <c r="D25" s="141">
        <v>1</v>
      </c>
      <c r="E25" s="141">
        <v>264.58999999999997</v>
      </c>
      <c r="F25" s="141">
        <v>1</v>
      </c>
      <c r="G25" s="141">
        <v>231.73</v>
      </c>
      <c r="H25" s="141">
        <v>1</v>
      </c>
      <c r="I25" s="141">
        <v>264.82</v>
      </c>
      <c r="J25" s="141">
        <v>1</v>
      </c>
      <c r="K25" s="141">
        <v>241.88</v>
      </c>
      <c r="L25" s="141">
        <v>1</v>
      </c>
      <c r="M25" s="141">
        <v>194.03</v>
      </c>
      <c r="N25" s="141">
        <v>1</v>
      </c>
      <c r="O25" s="141">
        <v>237.04</v>
      </c>
      <c r="P25" s="141">
        <v>1</v>
      </c>
      <c r="Q25" s="141">
        <v>227.19</v>
      </c>
      <c r="R25" s="141">
        <v>1</v>
      </c>
      <c r="S25" s="141">
        <v>158.41999999999999</v>
      </c>
      <c r="T25" s="141">
        <v>1</v>
      </c>
      <c r="U25" s="141">
        <v>215.77</v>
      </c>
      <c r="V25" s="141">
        <v>1</v>
      </c>
      <c r="W25" s="141">
        <v>280.08</v>
      </c>
      <c r="X25" s="141">
        <v>1</v>
      </c>
      <c r="Y25" s="141">
        <v>281.62</v>
      </c>
      <c r="Z25" s="141">
        <v>1</v>
      </c>
      <c r="AA25" s="280">
        <v>258.91000000000003</v>
      </c>
      <c r="AB25" s="141">
        <v>1</v>
      </c>
      <c r="AC25" s="141">
        <v>197.86</v>
      </c>
      <c r="AD25" s="141">
        <v>1</v>
      </c>
      <c r="AE25" s="141">
        <v>220.83</v>
      </c>
    </row>
    <row r="26" spans="2:31" x14ac:dyDescent="0.35">
      <c r="B26" s="141">
        <v>1</v>
      </c>
      <c r="C26" s="141">
        <v>232.83</v>
      </c>
      <c r="D26" s="141">
        <v>1</v>
      </c>
      <c r="E26" s="141">
        <v>282.92</v>
      </c>
      <c r="F26" s="141">
        <v>1</v>
      </c>
      <c r="G26" s="141">
        <v>327.27</v>
      </c>
      <c r="H26" s="141">
        <v>1</v>
      </c>
      <c r="I26" s="141">
        <v>255.81</v>
      </c>
      <c r="J26" s="141">
        <v>1</v>
      </c>
      <c r="K26" s="141">
        <v>170.94</v>
      </c>
      <c r="L26" s="141">
        <v>1</v>
      </c>
      <c r="M26" s="141">
        <v>182.28</v>
      </c>
      <c r="N26" s="141">
        <v>1</v>
      </c>
      <c r="O26" s="141">
        <v>249.78</v>
      </c>
      <c r="P26" s="141">
        <v>1</v>
      </c>
      <c r="Q26" s="141">
        <v>214.75</v>
      </c>
      <c r="R26" s="141">
        <v>1</v>
      </c>
      <c r="S26" s="141">
        <v>270.20999999999998</v>
      </c>
      <c r="T26" s="141">
        <v>1</v>
      </c>
      <c r="U26" s="141">
        <v>207.38</v>
      </c>
      <c r="V26" s="141">
        <v>1</v>
      </c>
      <c r="W26" s="141">
        <v>201.11</v>
      </c>
      <c r="X26" s="141">
        <v>1</v>
      </c>
      <c r="Y26" s="141">
        <v>221.67</v>
      </c>
      <c r="Z26" s="141">
        <v>1</v>
      </c>
      <c r="AA26" s="280">
        <v>224.5</v>
      </c>
      <c r="AB26" s="141">
        <v>1</v>
      </c>
      <c r="AC26" s="141">
        <v>208.3</v>
      </c>
      <c r="AD26" s="141">
        <v>1</v>
      </c>
      <c r="AE26" s="141">
        <v>215.63</v>
      </c>
    </row>
    <row r="27" spans="2:31" x14ac:dyDescent="0.35">
      <c r="B27" s="141">
        <v>1</v>
      </c>
      <c r="C27" s="141">
        <v>254.53</v>
      </c>
      <c r="D27" s="141">
        <v>1</v>
      </c>
      <c r="E27" s="141">
        <v>313.41000000000003</v>
      </c>
      <c r="F27" s="141">
        <v>1</v>
      </c>
      <c r="G27" s="141">
        <v>231.88</v>
      </c>
      <c r="H27" s="141">
        <v>1</v>
      </c>
      <c r="I27" s="141">
        <v>270.17</v>
      </c>
      <c r="J27" s="141">
        <v>1</v>
      </c>
      <c r="K27" s="141">
        <v>192.71</v>
      </c>
      <c r="L27" s="141">
        <v>1</v>
      </c>
      <c r="M27" s="141">
        <v>275.18</v>
      </c>
      <c r="N27" s="141">
        <v>1</v>
      </c>
      <c r="O27" s="141">
        <v>211.77</v>
      </c>
      <c r="P27" s="141">
        <v>1</v>
      </c>
      <c r="Q27" s="141">
        <v>271.83</v>
      </c>
      <c r="R27" s="141">
        <v>1</v>
      </c>
      <c r="S27" s="141">
        <v>230.61</v>
      </c>
      <c r="T27" s="141">
        <v>1</v>
      </c>
      <c r="U27" s="141">
        <v>241.69</v>
      </c>
      <c r="V27" s="141">
        <v>1</v>
      </c>
      <c r="W27" s="141">
        <v>176.47</v>
      </c>
      <c r="X27" s="141">
        <v>1</v>
      </c>
      <c r="Y27" s="141">
        <v>227.2</v>
      </c>
      <c r="Z27" s="141">
        <v>1</v>
      </c>
      <c r="AA27" s="280">
        <v>234.64</v>
      </c>
      <c r="AB27" s="141">
        <v>1</v>
      </c>
      <c r="AC27" s="141">
        <v>200.72</v>
      </c>
      <c r="AD27" s="141">
        <v>1</v>
      </c>
      <c r="AE27" s="141">
        <v>273.27</v>
      </c>
    </row>
    <row r="28" spans="2:31" x14ac:dyDescent="0.35">
      <c r="B28" s="141">
        <v>1</v>
      </c>
      <c r="C28" s="141">
        <v>291.62</v>
      </c>
      <c r="D28" s="141">
        <v>1</v>
      </c>
      <c r="E28" s="141">
        <v>244.48</v>
      </c>
      <c r="F28" s="141">
        <v>1</v>
      </c>
      <c r="G28" s="141">
        <v>240.05</v>
      </c>
      <c r="H28" s="141">
        <v>1</v>
      </c>
      <c r="I28" s="141">
        <v>203.84</v>
      </c>
      <c r="J28" s="141">
        <v>1</v>
      </c>
      <c r="K28" s="141">
        <v>215.65</v>
      </c>
      <c r="L28" s="141">
        <v>1</v>
      </c>
      <c r="M28" s="141">
        <v>189.13</v>
      </c>
      <c r="N28" s="141">
        <v>1</v>
      </c>
      <c r="O28" s="141">
        <v>221.65</v>
      </c>
      <c r="P28" s="141">
        <v>1</v>
      </c>
      <c r="Q28" s="141">
        <v>68.010000000000005</v>
      </c>
      <c r="R28" s="141">
        <v>1</v>
      </c>
      <c r="S28" s="141">
        <v>176.82</v>
      </c>
      <c r="T28" s="141">
        <v>1</v>
      </c>
      <c r="U28" s="141">
        <v>211.73</v>
      </c>
      <c r="V28" s="141">
        <v>1</v>
      </c>
      <c r="W28" s="141">
        <v>240.86</v>
      </c>
      <c r="X28" s="141">
        <v>1</v>
      </c>
      <c r="Y28" s="141">
        <v>217.25</v>
      </c>
      <c r="Z28" s="141">
        <v>1</v>
      </c>
      <c r="AA28" s="280">
        <v>279.45</v>
      </c>
      <c r="AB28" s="141">
        <v>1</v>
      </c>
      <c r="AC28" s="141">
        <v>213.32</v>
      </c>
      <c r="AD28" s="141">
        <v>1</v>
      </c>
      <c r="AE28" s="141">
        <v>256.17</v>
      </c>
    </row>
    <row r="29" spans="2:31" x14ac:dyDescent="0.35">
      <c r="B29" s="141">
        <v>1</v>
      </c>
      <c r="C29" s="141">
        <v>235.99</v>
      </c>
      <c r="D29" s="141">
        <v>1</v>
      </c>
      <c r="E29" s="141">
        <v>290.89999999999998</v>
      </c>
      <c r="F29" s="141">
        <v>1</v>
      </c>
      <c r="G29" s="141">
        <v>195.95</v>
      </c>
      <c r="H29" s="141">
        <v>1</v>
      </c>
      <c r="I29" s="141">
        <v>172.59</v>
      </c>
      <c r="J29" s="141">
        <v>1</v>
      </c>
      <c r="K29" s="141">
        <v>249.02</v>
      </c>
      <c r="L29" s="141">
        <v>1</v>
      </c>
      <c r="M29" s="141">
        <v>247.58</v>
      </c>
      <c r="N29" s="141">
        <v>1</v>
      </c>
      <c r="O29" s="141">
        <v>209.55</v>
      </c>
      <c r="P29" s="141">
        <v>1</v>
      </c>
      <c r="Q29" s="141">
        <v>268.70999999999998</v>
      </c>
      <c r="R29" s="141">
        <v>1</v>
      </c>
      <c r="S29" s="141">
        <v>66.92</v>
      </c>
      <c r="T29" s="141">
        <v>1</v>
      </c>
      <c r="U29" s="141">
        <v>190.58</v>
      </c>
      <c r="V29" s="141">
        <v>1</v>
      </c>
      <c r="W29" s="141">
        <v>275.51</v>
      </c>
      <c r="X29" s="141">
        <v>1</v>
      </c>
      <c r="Y29" s="141">
        <v>59.63</v>
      </c>
      <c r="Z29" s="141">
        <v>1</v>
      </c>
      <c r="AA29" s="280">
        <v>265.64999999999998</v>
      </c>
      <c r="AB29" s="141">
        <v>1</v>
      </c>
      <c r="AC29" s="141">
        <v>248.83</v>
      </c>
      <c r="AD29" s="141">
        <v>1</v>
      </c>
      <c r="AE29" s="141">
        <v>201.67</v>
      </c>
    </row>
    <row r="30" spans="2:31" x14ac:dyDescent="0.35">
      <c r="B30" s="141">
        <v>1</v>
      </c>
      <c r="C30" s="141">
        <v>255.91</v>
      </c>
      <c r="D30" s="141">
        <v>1</v>
      </c>
      <c r="E30" s="141">
        <v>222.49</v>
      </c>
      <c r="F30" s="141">
        <v>1</v>
      </c>
      <c r="G30" s="141">
        <v>200.01</v>
      </c>
      <c r="H30" s="141">
        <v>1</v>
      </c>
      <c r="I30" s="141">
        <v>261.67</v>
      </c>
      <c r="J30" s="141">
        <v>1</v>
      </c>
      <c r="K30" s="141">
        <v>208.98</v>
      </c>
      <c r="L30" s="141">
        <v>1</v>
      </c>
      <c r="M30" s="141">
        <v>288.31</v>
      </c>
      <c r="N30" s="141">
        <v>1</v>
      </c>
      <c r="O30" s="141">
        <v>237.78</v>
      </c>
      <c r="P30" s="141">
        <v>1</v>
      </c>
      <c r="Q30" s="141">
        <v>201.54</v>
      </c>
      <c r="R30" s="141">
        <v>1</v>
      </c>
      <c r="S30" s="141">
        <v>225.51</v>
      </c>
      <c r="T30" s="141">
        <v>1</v>
      </c>
      <c r="U30" s="141">
        <v>190.27</v>
      </c>
      <c r="V30" s="141">
        <v>1</v>
      </c>
      <c r="W30" s="141">
        <v>247.1</v>
      </c>
      <c r="X30" s="141">
        <v>1</v>
      </c>
      <c r="Y30" s="141">
        <v>216.57</v>
      </c>
      <c r="Z30" s="141">
        <v>1</v>
      </c>
      <c r="AA30" s="280">
        <v>248.68</v>
      </c>
      <c r="AB30" s="141">
        <v>1</v>
      </c>
      <c r="AC30" s="141">
        <v>213.79</v>
      </c>
      <c r="AD30" s="141">
        <v>1</v>
      </c>
      <c r="AE30" s="141">
        <v>253.49</v>
      </c>
    </row>
    <row r="31" spans="2:31" x14ac:dyDescent="0.35">
      <c r="B31" s="141">
        <v>1</v>
      </c>
      <c r="C31" s="141">
        <v>225.69</v>
      </c>
      <c r="D31" s="141">
        <v>1</v>
      </c>
      <c r="E31" s="141">
        <v>164.19</v>
      </c>
      <c r="F31" s="141">
        <v>1</v>
      </c>
      <c r="G31" s="141">
        <v>316.60000000000002</v>
      </c>
      <c r="H31" s="141">
        <v>1</v>
      </c>
      <c r="I31" s="141">
        <v>239.28</v>
      </c>
      <c r="J31" s="141">
        <v>1</v>
      </c>
      <c r="K31" s="141">
        <v>208.07</v>
      </c>
      <c r="L31" s="141">
        <v>1</v>
      </c>
      <c r="M31" s="141">
        <v>237.03</v>
      </c>
      <c r="N31" s="141">
        <v>1</v>
      </c>
      <c r="O31" s="141">
        <v>220.27</v>
      </c>
      <c r="P31" s="141">
        <v>1</v>
      </c>
      <c r="Q31" s="141">
        <v>63.84</v>
      </c>
      <c r="R31" s="141">
        <v>1</v>
      </c>
      <c r="S31" s="141">
        <v>189.85</v>
      </c>
      <c r="T31" s="141">
        <v>1</v>
      </c>
      <c r="U31" s="141">
        <v>215.94</v>
      </c>
      <c r="V31" s="141">
        <v>1</v>
      </c>
      <c r="W31" s="141">
        <v>238.51</v>
      </c>
      <c r="X31" s="141">
        <v>1</v>
      </c>
      <c r="Y31" s="141">
        <v>247.76</v>
      </c>
      <c r="Z31" s="141">
        <v>1</v>
      </c>
      <c r="AA31" s="280">
        <v>296.24</v>
      </c>
      <c r="AB31" s="141">
        <v>1</v>
      </c>
      <c r="AC31" s="141">
        <v>196.58</v>
      </c>
      <c r="AD31" s="141">
        <v>1</v>
      </c>
      <c r="AE31" s="141">
        <v>227.82</v>
      </c>
    </row>
    <row r="32" spans="2:31" x14ac:dyDescent="0.35">
      <c r="B32" s="141">
        <v>1</v>
      </c>
      <c r="C32" s="141">
        <v>244.5</v>
      </c>
      <c r="D32" s="141">
        <v>1</v>
      </c>
      <c r="E32" s="141">
        <v>277.48</v>
      </c>
      <c r="F32" s="141">
        <v>1</v>
      </c>
      <c r="G32" s="141">
        <v>227.87</v>
      </c>
      <c r="H32" s="141">
        <v>1</v>
      </c>
      <c r="I32" s="141">
        <v>244</v>
      </c>
      <c r="J32" s="141">
        <v>1</v>
      </c>
      <c r="K32" s="141">
        <v>242.32</v>
      </c>
      <c r="L32" s="141">
        <v>1</v>
      </c>
      <c r="M32" s="141">
        <v>197.6</v>
      </c>
      <c r="N32" s="141">
        <v>1</v>
      </c>
      <c r="O32" s="141">
        <v>268.8</v>
      </c>
      <c r="P32" s="141">
        <v>1</v>
      </c>
      <c r="Q32" s="141">
        <v>99.86</v>
      </c>
      <c r="R32" s="141">
        <v>1</v>
      </c>
      <c r="S32" s="141">
        <v>189.98</v>
      </c>
      <c r="T32" s="141">
        <v>1</v>
      </c>
      <c r="U32" s="141">
        <v>196.89</v>
      </c>
      <c r="V32" s="141">
        <v>1</v>
      </c>
      <c r="W32" s="141">
        <v>243.78</v>
      </c>
      <c r="X32" s="141">
        <v>1</v>
      </c>
      <c r="Y32" s="141">
        <v>211.8</v>
      </c>
      <c r="Z32" s="141">
        <v>1</v>
      </c>
      <c r="AA32" s="280">
        <v>295.06</v>
      </c>
      <c r="AB32" s="141">
        <v>1</v>
      </c>
      <c r="AC32" s="141">
        <v>276.97000000000003</v>
      </c>
      <c r="AD32" s="141">
        <v>1</v>
      </c>
      <c r="AE32" s="141">
        <v>237.24</v>
      </c>
    </row>
    <row r="33" spans="2:31" x14ac:dyDescent="0.35">
      <c r="B33" s="141">
        <v>1</v>
      </c>
      <c r="C33" s="141">
        <v>134.35</v>
      </c>
      <c r="D33" s="141">
        <v>1</v>
      </c>
      <c r="E33" s="141">
        <v>230.94</v>
      </c>
      <c r="F33" s="141">
        <v>1</v>
      </c>
      <c r="G33" s="141">
        <v>212.95</v>
      </c>
      <c r="H33" s="141">
        <v>1</v>
      </c>
      <c r="I33" s="141">
        <v>195.49</v>
      </c>
      <c r="J33" s="141">
        <v>1</v>
      </c>
      <c r="K33" s="141">
        <v>64.56</v>
      </c>
      <c r="L33" s="141">
        <v>1</v>
      </c>
      <c r="M33" s="141">
        <v>243.89</v>
      </c>
      <c r="N33" s="141">
        <v>1</v>
      </c>
      <c r="O33" s="141">
        <v>248.75</v>
      </c>
      <c r="P33" s="141">
        <v>1</v>
      </c>
      <c r="Q33" s="141">
        <v>54.55</v>
      </c>
      <c r="R33" s="141">
        <v>1</v>
      </c>
      <c r="S33" s="141">
        <v>166.32</v>
      </c>
      <c r="T33" s="141">
        <v>1</v>
      </c>
      <c r="U33" s="141">
        <v>210.22</v>
      </c>
      <c r="V33" s="141">
        <v>1</v>
      </c>
      <c r="W33" s="141">
        <v>231.74</v>
      </c>
      <c r="X33" s="141">
        <v>1</v>
      </c>
      <c r="Y33" s="141">
        <v>246.38</v>
      </c>
      <c r="Z33" s="141">
        <v>1</v>
      </c>
      <c r="AA33" s="280">
        <v>313.85000000000002</v>
      </c>
      <c r="AB33" s="141">
        <v>1</v>
      </c>
      <c r="AC33" s="141">
        <v>257.83</v>
      </c>
      <c r="AD33" s="141">
        <v>1</v>
      </c>
      <c r="AE33" s="141">
        <v>231.19</v>
      </c>
    </row>
    <row r="34" spans="2:31" x14ac:dyDescent="0.35">
      <c r="B34" s="141">
        <v>1</v>
      </c>
      <c r="C34" s="141">
        <v>228.93</v>
      </c>
      <c r="D34" s="141">
        <v>1</v>
      </c>
      <c r="E34" s="141">
        <v>280.22000000000003</v>
      </c>
      <c r="F34" s="141">
        <v>1</v>
      </c>
      <c r="G34" s="141">
        <v>239.27</v>
      </c>
      <c r="H34" s="141">
        <v>1</v>
      </c>
      <c r="I34" s="141">
        <v>225.83</v>
      </c>
      <c r="J34" s="141">
        <v>1</v>
      </c>
      <c r="K34" s="141">
        <v>224.1</v>
      </c>
      <c r="L34" s="141">
        <v>1</v>
      </c>
      <c r="M34" s="141">
        <v>179.21</v>
      </c>
      <c r="N34" s="141">
        <v>1</v>
      </c>
      <c r="O34" s="141">
        <v>228.05</v>
      </c>
      <c r="P34" s="141">
        <v>1</v>
      </c>
      <c r="Q34" s="141">
        <v>221.44</v>
      </c>
      <c r="R34" s="141">
        <v>1</v>
      </c>
      <c r="S34" s="141">
        <v>172.68</v>
      </c>
      <c r="T34" s="141">
        <v>1</v>
      </c>
      <c r="U34" s="141">
        <v>231.87</v>
      </c>
      <c r="V34" s="141">
        <v>1</v>
      </c>
      <c r="W34" s="141">
        <v>220.93</v>
      </c>
      <c r="X34" s="141">
        <v>1</v>
      </c>
      <c r="Y34" s="141">
        <v>189.78</v>
      </c>
      <c r="Z34" s="141">
        <v>1</v>
      </c>
      <c r="AA34" s="280">
        <v>285.56</v>
      </c>
      <c r="AB34" s="141">
        <v>1</v>
      </c>
      <c r="AC34" s="141">
        <v>224.44</v>
      </c>
      <c r="AD34" s="141">
        <v>1</v>
      </c>
      <c r="AE34" s="141">
        <v>223.59</v>
      </c>
    </row>
    <row r="35" spans="2:31" x14ac:dyDescent="0.35">
      <c r="B35" s="141">
        <v>1</v>
      </c>
      <c r="C35" s="141">
        <v>84.77</v>
      </c>
      <c r="D35" s="141">
        <v>1</v>
      </c>
      <c r="E35" s="141">
        <v>241.7</v>
      </c>
      <c r="F35" s="141">
        <v>1</v>
      </c>
      <c r="G35" s="141">
        <v>236.33</v>
      </c>
      <c r="H35" s="141">
        <v>1</v>
      </c>
      <c r="I35" s="141">
        <v>223.09</v>
      </c>
      <c r="J35" s="141">
        <v>1</v>
      </c>
      <c r="K35" s="141">
        <v>187.51</v>
      </c>
      <c r="L35" s="141">
        <v>1</v>
      </c>
      <c r="M35" s="141">
        <v>221.11</v>
      </c>
      <c r="N35" s="141">
        <v>1</v>
      </c>
      <c r="O35" s="141">
        <v>227.11</v>
      </c>
      <c r="P35" s="141">
        <v>1</v>
      </c>
      <c r="Q35" s="141">
        <v>190.9</v>
      </c>
      <c r="R35" s="141">
        <v>1</v>
      </c>
      <c r="S35" s="141">
        <v>200.92</v>
      </c>
      <c r="T35" s="141">
        <v>1</v>
      </c>
      <c r="U35" s="141">
        <v>248.37</v>
      </c>
      <c r="V35" s="141">
        <v>1</v>
      </c>
      <c r="W35" s="141">
        <v>300.60000000000002</v>
      </c>
      <c r="X35" s="141">
        <v>1</v>
      </c>
      <c r="Y35" s="141">
        <v>240.08</v>
      </c>
      <c r="Z35" s="141">
        <v>1</v>
      </c>
      <c r="AA35" s="141">
        <v>240.15</v>
      </c>
      <c r="AB35" s="141">
        <v>1</v>
      </c>
      <c r="AC35" s="141">
        <v>224.9</v>
      </c>
      <c r="AD35" s="141">
        <v>1</v>
      </c>
      <c r="AE35" s="141">
        <v>228.34</v>
      </c>
    </row>
    <row r="36" spans="2:31" x14ac:dyDescent="0.35">
      <c r="B36" s="141">
        <v>1</v>
      </c>
      <c r="C36" s="141">
        <v>230.04</v>
      </c>
      <c r="D36" s="141">
        <v>1</v>
      </c>
      <c r="E36" s="141">
        <v>241.29</v>
      </c>
      <c r="F36" s="141">
        <v>1</v>
      </c>
      <c r="G36" s="141">
        <v>279.75</v>
      </c>
      <c r="H36" s="141">
        <v>1</v>
      </c>
      <c r="I36" s="141">
        <v>206.74</v>
      </c>
      <c r="J36" s="141">
        <v>1</v>
      </c>
      <c r="K36" s="141">
        <v>180.52</v>
      </c>
      <c r="L36" s="141">
        <v>1</v>
      </c>
      <c r="M36" s="141">
        <v>231.59</v>
      </c>
      <c r="N36" s="141">
        <v>1</v>
      </c>
      <c r="O36" s="141">
        <v>221.05</v>
      </c>
      <c r="P36" s="141">
        <v>1</v>
      </c>
      <c r="Q36" s="141">
        <v>193.44</v>
      </c>
      <c r="R36" s="141">
        <v>1</v>
      </c>
      <c r="S36" s="141">
        <v>229.74</v>
      </c>
      <c r="T36" s="141">
        <v>1</v>
      </c>
      <c r="U36" s="141">
        <v>234.86</v>
      </c>
      <c r="V36" s="141">
        <v>1</v>
      </c>
      <c r="W36" s="141">
        <v>195.77</v>
      </c>
      <c r="X36" s="141">
        <v>1</v>
      </c>
      <c r="Y36" s="141">
        <v>247.66</v>
      </c>
      <c r="Z36" s="141">
        <v>1</v>
      </c>
      <c r="AA36" s="141">
        <v>229.56</v>
      </c>
      <c r="AB36" s="141">
        <v>1</v>
      </c>
      <c r="AC36" s="141">
        <v>224.14</v>
      </c>
      <c r="AD36" s="141">
        <v>1</v>
      </c>
      <c r="AE36" s="141">
        <v>174.5</v>
      </c>
    </row>
    <row r="37" spans="2:31" x14ac:dyDescent="0.35">
      <c r="B37" s="141">
        <v>1</v>
      </c>
      <c r="C37" s="141">
        <v>203.66</v>
      </c>
      <c r="D37" s="141">
        <v>1</v>
      </c>
      <c r="E37" s="141">
        <v>256.10000000000002</v>
      </c>
      <c r="F37" s="141">
        <v>1</v>
      </c>
      <c r="G37" s="141">
        <v>209.21</v>
      </c>
      <c r="H37" s="141">
        <v>1</v>
      </c>
      <c r="I37" s="141">
        <v>223.24</v>
      </c>
      <c r="J37" s="141">
        <v>1</v>
      </c>
      <c r="K37" s="141">
        <v>262.64999999999998</v>
      </c>
      <c r="L37" s="141">
        <v>1</v>
      </c>
      <c r="M37" s="141">
        <v>310.49</v>
      </c>
      <c r="N37" s="141">
        <v>1</v>
      </c>
      <c r="O37" s="141">
        <v>216.01</v>
      </c>
      <c r="P37" s="141">
        <v>1</v>
      </c>
      <c r="Q37" s="141">
        <v>196.81</v>
      </c>
      <c r="R37" s="141">
        <v>1</v>
      </c>
      <c r="S37" s="141">
        <v>252.25</v>
      </c>
      <c r="T37" s="141">
        <v>1</v>
      </c>
      <c r="U37" s="141">
        <v>212.45</v>
      </c>
      <c r="V37" s="141">
        <v>1</v>
      </c>
      <c r="W37" s="141">
        <v>292.31</v>
      </c>
      <c r="X37" s="141">
        <v>1</v>
      </c>
      <c r="Y37" s="141">
        <v>205.76</v>
      </c>
      <c r="Z37" s="141">
        <v>1</v>
      </c>
      <c r="AA37" s="141">
        <v>212.18</v>
      </c>
      <c r="AB37" s="141">
        <v>1</v>
      </c>
      <c r="AC37" s="141">
        <v>243.24</v>
      </c>
      <c r="AD37" s="141">
        <v>1</v>
      </c>
      <c r="AE37" s="141">
        <v>198.37</v>
      </c>
    </row>
    <row r="38" spans="2:31" x14ac:dyDescent="0.35">
      <c r="B38" s="141">
        <v>1</v>
      </c>
      <c r="C38" s="141">
        <v>135.9</v>
      </c>
      <c r="D38" s="141">
        <v>1</v>
      </c>
      <c r="E38" s="141">
        <v>225.98</v>
      </c>
      <c r="F38" s="141">
        <v>1</v>
      </c>
      <c r="G38" s="141">
        <v>265.91000000000003</v>
      </c>
      <c r="H38" s="141">
        <v>1</v>
      </c>
      <c r="I38" s="141">
        <v>261.26</v>
      </c>
      <c r="J38" s="141">
        <v>1</v>
      </c>
      <c r="K38" s="141">
        <v>202</v>
      </c>
      <c r="L38" s="141">
        <v>1</v>
      </c>
      <c r="M38" s="141">
        <v>244.96</v>
      </c>
      <c r="N38" s="141">
        <v>1</v>
      </c>
      <c r="O38" s="141">
        <v>275.7</v>
      </c>
      <c r="P38" s="141">
        <v>1</v>
      </c>
      <c r="Q38" s="141">
        <v>198.17</v>
      </c>
      <c r="R38" s="141">
        <v>1</v>
      </c>
      <c r="S38" s="141">
        <v>261.51</v>
      </c>
      <c r="T38" s="141">
        <v>1</v>
      </c>
      <c r="U38" s="141">
        <v>192.76</v>
      </c>
      <c r="V38" s="141">
        <v>1</v>
      </c>
      <c r="W38" s="141">
        <v>211.37</v>
      </c>
      <c r="X38" s="141">
        <v>1</v>
      </c>
      <c r="Y38" s="141">
        <v>222.22</v>
      </c>
      <c r="Z38" s="141">
        <v>1</v>
      </c>
      <c r="AA38" s="141">
        <v>200.55</v>
      </c>
      <c r="AB38" s="141">
        <v>1</v>
      </c>
      <c r="AC38" s="141">
        <v>237.45</v>
      </c>
      <c r="AD38" s="141">
        <v>1</v>
      </c>
      <c r="AE38" s="141">
        <v>214.08</v>
      </c>
    </row>
    <row r="39" spans="2:31" x14ac:dyDescent="0.35">
      <c r="B39" s="141">
        <v>1</v>
      </c>
      <c r="C39" s="141">
        <v>160.56</v>
      </c>
      <c r="D39" s="141">
        <v>1</v>
      </c>
      <c r="E39" s="141">
        <v>258.97000000000003</v>
      </c>
      <c r="F39" s="141">
        <v>1</v>
      </c>
      <c r="G39" s="141">
        <v>242.41</v>
      </c>
      <c r="H39" s="141">
        <v>1</v>
      </c>
      <c r="I39" s="141">
        <v>197.34</v>
      </c>
      <c r="J39" s="141">
        <v>1</v>
      </c>
      <c r="K39" s="141">
        <v>252.24</v>
      </c>
      <c r="L39" s="141">
        <v>1</v>
      </c>
      <c r="M39" s="141">
        <v>241.55</v>
      </c>
      <c r="N39" s="141">
        <v>1</v>
      </c>
      <c r="O39" s="141">
        <v>221.95</v>
      </c>
      <c r="P39" s="141">
        <v>1</v>
      </c>
      <c r="Q39" s="141">
        <v>210.95</v>
      </c>
      <c r="R39" s="141">
        <v>1</v>
      </c>
      <c r="S39" s="141">
        <v>206.58</v>
      </c>
      <c r="T39" s="141">
        <v>1</v>
      </c>
      <c r="U39" s="141">
        <v>204.01</v>
      </c>
      <c r="V39" s="141">
        <v>1</v>
      </c>
      <c r="W39" s="141">
        <v>292.67</v>
      </c>
      <c r="X39" s="141">
        <v>1</v>
      </c>
      <c r="Y39" s="141">
        <v>202.57</v>
      </c>
      <c r="Z39" s="141">
        <v>1</v>
      </c>
      <c r="AA39" s="141">
        <v>205.6</v>
      </c>
      <c r="AB39" s="141">
        <v>1</v>
      </c>
      <c r="AC39" s="141">
        <v>230.13</v>
      </c>
      <c r="AD39" s="141">
        <v>1</v>
      </c>
      <c r="AE39" s="141">
        <v>182.16</v>
      </c>
    </row>
    <row r="40" spans="2:31" x14ac:dyDescent="0.35">
      <c r="B40" s="141">
        <v>1</v>
      </c>
      <c r="C40" s="141">
        <v>193.87</v>
      </c>
      <c r="D40" s="141">
        <v>1</v>
      </c>
      <c r="E40" s="141">
        <v>252.22</v>
      </c>
      <c r="F40" s="141">
        <v>1</v>
      </c>
      <c r="G40" s="141">
        <v>246.72</v>
      </c>
      <c r="H40" s="141">
        <v>1</v>
      </c>
      <c r="I40" s="141">
        <v>229.18</v>
      </c>
      <c r="J40" s="141">
        <v>1</v>
      </c>
      <c r="K40" s="141">
        <v>252.73</v>
      </c>
      <c r="L40" s="141">
        <v>1</v>
      </c>
      <c r="M40" s="141">
        <v>246.53</v>
      </c>
      <c r="N40" s="141">
        <v>1</v>
      </c>
      <c r="O40" s="141">
        <v>279.38</v>
      </c>
      <c r="P40" s="141">
        <v>1</v>
      </c>
      <c r="Q40" s="280">
        <v>261.08</v>
      </c>
      <c r="R40" s="141">
        <v>1</v>
      </c>
      <c r="S40" s="141">
        <v>208.26</v>
      </c>
      <c r="T40" s="141">
        <v>1</v>
      </c>
      <c r="U40" s="141">
        <v>233.72</v>
      </c>
      <c r="V40" s="141">
        <v>1</v>
      </c>
      <c r="W40" s="141">
        <v>179.74</v>
      </c>
      <c r="X40" s="141">
        <v>1</v>
      </c>
      <c r="Y40" s="141">
        <v>254.6</v>
      </c>
      <c r="Z40" s="141">
        <v>1</v>
      </c>
      <c r="AA40" s="141">
        <v>232.51</v>
      </c>
      <c r="AB40" s="141">
        <v>1</v>
      </c>
      <c r="AC40" s="141">
        <v>247.83</v>
      </c>
      <c r="AD40" s="141">
        <v>1</v>
      </c>
      <c r="AE40" s="141">
        <v>232.28</v>
      </c>
    </row>
    <row r="41" spans="2:31" x14ac:dyDescent="0.35">
      <c r="B41" s="141">
        <v>1</v>
      </c>
      <c r="C41" s="141">
        <v>261.61</v>
      </c>
      <c r="D41" s="141">
        <v>1</v>
      </c>
      <c r="E41" s="141">
        <v>315.25</v>
      </c>
      <c r="F41" s="141">
        <v>1</v>
      </c>
      <c r="G41" s="141">
        <v>188.19</v>
      </c>
      <c r="H41" s="141">
        <v>1</v>
      </c>
      <c r="I41" s="141">
        <v>268.77</v>
      </c>
      <c r="J41" s="141">
        <v>1</v>
      </c>
      <c r="K41" s="141">
        <v>229.6</v>
      </c>
      <c r="L41" s="141">
        <v>1</v>
      </c>
      <c r="M41" s="141">
        <v>270.8</v>
      </c>
      <c r="N41" s="141">
        <v>1</v>
      </c>
      <c r="O41" s="141">
        <v>261.45</v>
      </c>
      <c r="P41" s="141">
        <v>1</v>
      </c>
      <c r="Q41" s="141">
        <v>259.68</v>
      </c>
      <c r="R41" s="141">
        <v>1</v>
      </c>
      <c r="S41" s="141">
        <v>225.23</v>
      </c>
      <c r="T41" s="141">
        <v>1</v>
      </c>
      <c r="U41" s="141">
        <v>233.23</v>
      </c>
      <c r="V41" s="141">
        <v>1</v>
      </c>
      <c r="W41" s="141">
        <v>239.02</v>
      </c>
      <c r="X41" s="141">
        <v>1</v>
      </c>
      <c r="Y41" s="141">
        <v>166.96</v>
      </c>
      <c r="Z41" s="141">
        <v>1</v>
      </c>
      <c r="AA41" s="141">
        <v>298.58</v>
      </c>
      <c r="AB41" s="141">
        <v>1</v>
      </c>
      <c r="AC41" s="141">
        <v>284.05</v>
      </c>
      <c r="AD41" s="141">
        <v>1</v>
      </c>
      <c r="AE41" s="141">
        <v>105.05</v>
      </c>
    </row>
    <row r="42" spans="2:31" x14ac:dyDescent="0.35">
      <c r="B42" s="141">
        <v>1</v>
      </c>
      <c r="C42" s="141">
        <v>244.47</v>
      </c>
      <c r="D42" s="141">
        <v>1</v>
      </c>
      <c r="E42" s="141">
        <v>317.7</v>
      </c>
      <c r="F42" s="141">
        <v>1</v>
      </c>
      <c r="G42" s="141">
        <v>278.25</v>
      </c>
      <c r="H42" s="141">
        <v>1</v>
      </c>
      <c r="I42" s="141">
        <v>246.18</v>
      </c>
      <c r="J42" s="141">
        <v>1</v>
      </c>
      <c r="K42" s="141">
        <v>226.47</v>
      </c>
      <c r="L42" s="141">
        <v>1</v>
      </c>
      <c r="M42" s="141">
        <v>267.3</v>
      </c>
      <c r="N42" s="141">
        <v>1</v>
      </c>
      <c r="O42" s="141">
        <v>215.16</v>
      </c>
      <c r="P42" s="141">
        <v>1</v>
      </c>
      <c r="Q42" s="141">
        <v>274.95999999999998</v>
      </c>
      <c r="R42" s="141">
        <v>1</v>
      </c>
      <c r="S42" s="141">
        <v>202.88</v>
      </c>
      <c r="T42" s="141">
        <v>1</v>
      </c>
      <c r="U42" s="141">
        <v>209.48</v>
      </c>
      <c r="V42" s="141">
        <v>1</v>
      </c>
      <c r="W42" s="141">
        <v>302.95</v>
      </c>
      <c r="X42" s="141">
        <v>1</v>
      </c>
      <c r="Y42" s="141">
        <v>188.97</v>
      </c>
      <c r="Z42" s="141">
        <v>1</v>
      </c>
      <c r="AA42" s="141">
        <v>261.51</v>
      </c>
      <c r="AB42" s="141">
        <v>1</v>
      </c>
      <c r="AC42" s="141">
        <v>180.73</v>
      </c>
      <c r="AD42" s="141">
        <v>1</v>
      </c>
      <c r="AE42" s="141">
        <v>135.57</v>
      </c>
    </row>
    <row r="43" spans="2:31" x14ac:dyDescent="0.35">
      <c r="B43" s="141">
        <v>1</v>
      </c>
      <c r="C43" s="141">
        <v>278.57</v>
      </c>
      <c r="D43" s="141">
        <v>1</v>
      </c>
      <c r="E43" s="141">
        <v>262.06</v>
      </c>
      <c r="F43" s="141">
        <v>1</v>
      </c>
      <c r="G43" s="141">
        <v>240.7</v>
      </c>
      <c r="H43" s="141">
        <v>1</v>
      </c>
      <c r="I43" s="141">
        <v>169.39</v>
      </c>
      <c r="J43" s="141">
        <v>1</v>
      </c>
      <c r="K43" s="141">
        <v>166.49</v>
      </c>
      <c r="L43" s="141">
        <v>1</v>
      </c>
      <c r="M43" s="141">
        <v>207.66</v>
      </c>
      <c r="N43" s="141">
        <v>1</v>
      </c>
      <c r="O43" s="141">
        <v>244.11</v>
      </c>
      <c r="P43" s="141">
        <v>1</v>
      </c>
      <c r="Q43" s="141">
        <v>233.98</v>
      </c>
      <c r="R43" s="141">
        <v>1</v>
      </c>
      <c r="S43" s="141">
        <v>289.81</v>
      </c>
      <c r="T43" s="141">
        <v>1</v>
      </c>
      <c r="U43" s="141">
        <v>229.2</v>
      </c>
      <c r="V43" s="141">
        <v>1</v>
      </c>
      <c r="W43" s="141">
        <v>213.37</v>
      </c>
      <c r="X43" s="141">
        <v>1</v>
      </c>
      <c r="Y43" s="141">
        <v>284.77</v>
      </c>
      <c r="Z43" s="141">
        <v>1</v>
      </c>
      <c r="AA43" s="141">
        <v>249.48</v>
      </c>
      <c r="AB43" s="141">
        <v>1</v>
      </c>
      <c r="AC43" s="141">
        <v>263.58</v>
      </c>
      <c r="AD43" s="141">
        <v>1</v>
      </c>
      <c r="AE43" s="141">
        <v>210.87</v>
      </c>
    </row>
    <row r="44" spans="2:31" x14ac:dyDescent="0.35">
      <c r="B44" s="141">
        <v>1</v>
      </c>
      <c r="C44" s="141">
        <v>61.65</v>
      </c>
      <c r="D44" s="141">
        <v>1</v>
      </c>
      <c r="E44" s="141">
        <v>208.65</v>
      </c>
      <c r="F44" s="141">
        <v>1</v>
      </c>
      <c r="G44" s="141">
        <v>260.43</v>
      </c>
      <c r="H44" s="141">
        <v>1</v>
      </c>
      <c r="I44" s="141">
        <v>225.44</v>
      </c>
      <c r="J44" s="141">
        <v>1</v>
      </c>
      <c r="K44" s="141">
        <v>229.49</v>
      </c>
      <c r="L44" s="141">
        <v>1</v>
      </c>
      <c r="M44" s="141">
        <v>234.02</v>
      </c>
      <c r="N44" s="141">
        <v>1</v>
      </c>
      <c r="O44" s="141">
        <v>224.94</v>
      </c>
      <c r="P44" s="141">
        <v>1</v>
      </c>
      <c r="Q44" s="141">
        <v>240.69</v>
      </c>
      <c r="R44" s="141">
        <v>1</v>
      </c>
      <c r="S44" s="141">
        <v>278.61</v>
      </c>
      <c r="T44" s="141">
        <v>1</v>
      </c>
      <c r="U44" s="141">
        <v>262.82</v>
      </c>
      <c r="V44" s="141">
        <v>1</v>
      </c>
      <c r="W44" s="141">
        <v>232.13</v>
      </c>
      <c r="X44" s="141">
        <v>1</v>
      </c>
      <c r="Y44" s="141">
        <v>243.23</v>
      </c>
      <c r="Z44" s="141">
        <v>1</v>
      </c>
      <c r="AA44" s="141">
        <v>225.69</v>
      </c>
      <c r="AB44" s="141">
        <v>1</v>
      </c>
      <c r="AC44" s="141">
        <v>254.06</v>
      </c>
      <c r="AD44" s="141">
        <v>1</v>
      </c>
      <c r="AE44" s="141">
        <v>70.06</v>
      </c>
    </row>
    <row r="45" spans="2:31" x14ac:dyDescent="0.35">
      <c r="B45" s="141">
        <v>1</v>
      </c>
      <c r="C45" s="141">
        <v>87.37</v>
      </c>
      <c r="D45" s="141">
        <v>1</v>
      </c>
      <c r="E45" s="141">
        <v>269.33999999999997</v>
      </c>
      <c r="F45" s="141">
        <v>1</v>
      </c>
      <c r="G45" s="141">
        <v>216.42</v>
      </c>
      <c r="H45" s="141">
        <v>1</v>
      </c>
      <c r="I45" s="141">
        <v>237.46</v>
      </c>
      <c r="J45" s="141">
        <v>1</v>
      </c>
      <c r="K45" s="141">
        <v>232.03</v>
      </c>
      <c r="L45" s="141">
        <v>1</v>
      </c>
      <c r="M45" s="141">
        <v>199.88</v>
      </c>
      <c r="N45" s="141">
        <v>1</v>
      </c>
      <c r="O45" s="141">
        <v>241.66</v>
      </c>
      <c r="P45" s="141">
        <v>1</v>
      </c>
      <c r="Q45" s="141">
        <v>244.35</v>
      </c>
      <c r="R45" s="141">
        <v>1</v>
      </c>
      <c r="S45" s="141">
        <v>186.21</v>
      </c>
      <c r="T45" s="141">
        <v>1</v>
      </c>
      <c r="U45" s="141">
        <v>261.3</v>
      </c>
      <c r="V45" s="141">
        <v>1</v>
      </c>
      <c r="W45" s="141">
        <v>224.51</v>
      </c>
      <c r="X45" s="141">
        <v>1</v>
      </c>
      <c r="Y45" s="141">
        <v>74.260000000000005</v>
      </c>
      <c r="Z45" s="141">
        <v>1</v>
      </c>
      <c r="AA45" s="141">
        <v>243.66</v>
      </c>
      <c r="AB45" s="141">
        <v>1</v>
      </c>
      <c r="AC45" s="141">
        <v>202.4</v>
      </c>
      <c r="AD45" s="141">
        <v>1</v>
      </c>
      <c r="AE45" s="141">
        <v>143.99</v>
      </c>
    </row>
    <row r="46" spans="2:31" x14ac:dyDescent="0.35">
      <c r="B46" s="141">
        <v>1</v>
      </c>
      <c r="C46" s="141">
        <v>267.35000000000002</v>
      </c>
      <c r="D46" s="141">
        <v>1</v>
      </c>
      <c r="E46" s="141">
        <v>244.3</v>
      </c>
      <c r="F46" s="141">
        <v>1</v>
      </c>
      <c r="G46" s="141">
        <v>196.17</v>
      </c>
      <c r="H46" s="141">
        <v>1</v>
      </c>
      <c r="I46" s="141">
        <v>187.53</v>
      </c>
      <c r="J46" s="141">
        <v>1</v>
      </c>
      <c r="K46" s="141">
        <v>223.94</v>
      </c>
      <c r="L46" s="141">
        <v>1</v>
      </c>
      <c r="M46" s="141">
        <v>208.66</v>
      </c>
      <c r="N46" s="141">
        <v>1</v>
      </c>
      <c r="O46" s="141">
        <v>232.96</v>
      </c>
      <c r="P46" s="141">
        <v>1</v>
      </c>
      <c r="Q46" s="141">
        <v>250.27</v>
      </c>
      <c r="R46" s="141">
        <v>1</v>
      </c>
      <c r="S46" s="141">
        <v>201.81</v>
      </c>
      <c r="T46" s="141">
        <v>1</v>
      </c>
      <c r="U46" s="141">
        <v>249.12</v>
      </c>
      <c r="V46" s="141">
        <v>1</v>
      </c>
      <c r="W46" s="141">
        <v>222.09</v>
      </c>
      <c r="X46" s="141">
        <v>1</v>
      </c>
      <c r="Y46" s="141">
        <v>267.88</v>
      </c>
      <c r="Z46" s="141">
        <v>1</v>
      </c>
      <c r="AA46" s="141">
        <v>287.17</v>
      </c>
      <c r="AB46" s="141">
        <v>1</v>
      </c>
      <c r="AC46" s="141">
        <v>70.150000000000006</v>
      </c>
      <c r="AD46" s="141">
        <v>1</v>
      </c>
      <c r="AE46" s="141">
        <v>281.39</v>
      </c>
    </row>
    <row r="47" spans="2:31" x14ac:dyDescent="0.35">
      <c r="B47" s="141">
        <v>1</v>
      </c>
      <c r="C47" s="141">
        <v>156.75</v>
      </c>
      <c r="D47" s="141">
        <v>1</v>
      </c>
      <c r="E47" s="141">
        <v>254.85</v>
      </c>
      <c r="F47" s="141">
        <v>1</v>
      </c>
      <c r="G47" s="141">
        <v>219.9</v>
      </c>
      <c r="H47" s="141">
        <v>1</v>
      </c>
      <c r="I47" s="141">
        <v>206.26</v>
      </c>
      <c r="J47" s="141">
        <v>1</v>
      </c>
      <c r="K47" s="141">
        <v>176.85</v>
      </c>
      <c r="L47" s="141">
        <v>1</v>
      </c>
      <c r="M47" s="141">
        <v>203.64</v>
      </c>
      <c r="N47" s="141">
        <v>1</v>
      </c>
      <c r="O47" s="141">
        <v>230.86</v>
      </c>
      <c r="P47" s="141">
        <v>1</v>
      </c>
      <c r="Q47" s="141">
        <v>223.6</v>
      </c>
      <c r="R47" s="141">
        <v>1</v>
      </c>
      <c r="S47" s="141">
        <v>229.38</v>
      </c>
      <c r="T47" s="141">
        <v>1</v>
      </c>
      <c r="U47" s="141">
        <v>216.77</v>
      </c>
      <c r="V47" s="141">
        <v>1</v>
      </c>
      <c r="W47" s="141">
        <v>261</v>
      </c>
      <c r="X47" s="141">
        <v>1</v>
      </c>
      <c r="Y47" s="141">
        <v>75.22</v>
      </c>
      <c r="Z47" s="141">
        <v>1</v>
      </c>
      <c r="AA47" s="141">
        <v>253.35</v>
      </c>
      <c r="AB47" s="141">
        <v>1</v>
      </c>
      <c r="AC47" s="141">
        <v>188.7</v>
      </c>
      <c r="AD47" s="141">
        <v>1</v>
      </c>
      <c r="AE47" s="141">
        <v>68.23</v>
      </c>
    </row>
    <row r="48" spans="2:31" x14ac:dyDescent="0.35">
      <c r="B48" s="141">
        <v>1</v>
      </c>
      <c r="C48" s="141">
        <v>248</v>
      </c>
      <c r="D48" s="141">
        <v>1</v>
      </c>
      <c r="E48" s="141">
        <v>227.88</v>
      </c>
      <c r="F48" s="141">
        <v>1</v>
      </c>
      <c r="G48" s="141">
        <v>233.44</v>
      </c>
      <c r="H48" s="141">
        <v>1</v>
      </c>
      <c r="I48" s="141">
        <v>190.15</v>
      </c>
      <c r="J48" s="141">
        <v>1</v>
      </c>
      <c r="K48" s="141">
        <v>229.9</v>
      </c>
      <c r="L48" s="141">
        <v>1</v>
      </c>
      <c r="M48" s="141">
        <v>188.27</v>
      </c>
      <c r="N48" s="141">
        <v>1</v>
      </c>
      <c r="O48" s="141">
        <v>262.41000000000003</v>
      </c>
      <c r="P48" s="141">
        <v>1</v>
      </c>
      <c r="Q48" s="141">
        <v>60.35</v>
      </c>
      <c r="R48" s="141">
        <v>1</v>
      </c>
      <c r="S48" s="141">
        <v>240.51</v>
      </c>
      <c r="T48" s="141">
        <v>1</v>
      </c>
      <c r="U48" s="141">
        <v>219.14</v>
      </c>
      <c r="V48" s="141">
        <v>1</v>
      </c>
      <c r="W48" s="141">
        <v>246.88</v>
      </c>
      <c r="X48" s="141">
        <v>1</v>
      </c>
      <c r="Y48" s="141">
        <v>234.3</v>
      </c>
      <c r="Z48" s="141">
        <v>1</v>
      </c>
      <c r="AA48" s="141">
        <v>222.62</v>
      </c>
      <c r="AB48" s="141">
        <v>1</v>
      </c>
      <c r="AC48" s="141">
        <v>209.72</v>
      </c>
      <c r="AD48" s="141">
        <v>1</v>
      </c>
      <c r="AE48" s="141">
        <v>218.85</v>
      </c>
    </row>
    <row r="49" spans="1:31" s="299" customFormat="1" x14ac:dyDescent="0.35">
      <c r="B49" s="300">
        <v>1</v>
      </c>
      <c r="C49" s="299">
        <v>214.95</v>
      </c>
      <c r="D49" s="300">
        <v>1</v>
      </c>
      <c r="E49" s="300">
        <v>151.22999999999999</v>
      </c>
      <c r="F49" s="300">
        <v>1</v>
      </c>
      <c r="G49" s="300">
        <v>198.09</v>
      </c>
      <c r="H49" s="300">
        <v>1</v>
      </c>
      <c r="I49" s="300">
        <v>253.51</v>
      </c>
      <c r="J49" s="300">
        <v>1</v>
      </c>
      <c r="K49" s="300">
        <v>255.05</v>
      </c>
      <c r="L49" s="300">
        <v>1</v>
      </c>
      <c r="M49" s="300">
        <v>310.02</v>
      </c>
      <c r="N49" s="300">
        <v>1</v>
      </c>
      <c r="O49" s="300">
        <v>334.57</v>
      </c>
      <c r="P49" s="300">
        <v>1</v>
      </c>
      <c r="Q49" s="300">
        <v>171.79</v>
      </c>
      <c r="R49" s="300">
        <v>1</v>
      </c>
      <c r="S49" s="300">
        <v>222.34</v>
      </c>
      <c r="T49" s="300">
        <v>1</v>
      </c>
      <c r="U49" s="300">
        <v>235.93</v>
      </c>
      <c r="V49" s="300">
        <v>1</v>
      </c>
      <c r="W49" s="300">
        <v>197.04</v>
      </c>
      <c r="X49" s="300">
        <v>1</v>
      </c>
      <c r="Y49" s="300">
        <v>257.20999999999998</v>
      </c>
      <c r="Z49" s="300">
        <v>1</v>
      </c>
      <c r="AA49" s="300">
        <v>242.83</v>
      </c>
      <c r="AB49" s="300">
        <v>1</v>
      </c>
      <c r="AC49" s="300">
        <v>239.16</v>
      </c>
      <c r="AD49" s="300">
        <v>1</v>
      </c>
      <c r="AE49" s="300">
        <v>192.73</v>
      </c>
    </row>
    <row r="50" spans="1:31" s="299" customFormat="1" x14ac:dyDescent="0.35">
      <c r="B50" s="301">
        <v>1</v>
      </c>
      <c r="C50" s="301">
        <v>224.52</v>
      </c>
      <c r="D50" s="300">
        <v>1</v>
      </c>
      <c r="E50" s="301">
        <v>251.96</v>
      </c>
      <c r="F50" s="300">
        <v>1</v>
      </c>
      <c r="G50" s="301">
        <v>285.5</v>
      </c>
      <c r="H50" s="300">
        <v>1</v>
      </c>
      <c r="I50" s="301">
        <v>234.85</v>
      </c>
      <c r="J50" s="300">
        <v>1</v>
      </c>
      <c r="K50" s="301">
        <v>254.04</v>
      </c>
      <c r="L50" s="300">
        <v>1</v>
      </c>
      <c r="M50" s="301">
        <v>252.54</v>
      </c>
      <c r="N50" s="300">
        <v>1</v>
      </c>
      <c r="O50" s="301">
        <v>221.5</v>
      </c>
      <c r="P50" s="300">
        <v>1</v>
      </c>
      <c r="Q50" s="301">
        <v>275.13</v>
      </c>
      <c r="R50" s="300">
        <v>1</v>
      </c>
      <c r="S50" s="301">
        <v>264.01</v>
      </c>
      <c r="T50" s="300">
        <v>1</v>
      </c>
      <c r="U50" s="301">
        <v>289.45</v>
      </c>
      <c r="V50" s="300">
        <v>1</v>
      </c>
      <c r="W50" s="301">
        <v>236.81</v>
      </c>
      <c r="X50" s="300">
        <v>1</v>
      </c>
      <c r="Y50" s="301">
        <v>243.67</v>
      </c>
      <c r="Z50" s="300">
        <v>1</v>
      </c>
      <c r="AA50" s="301">
        <v>289.36</v>
      </c>
      <c r="AB50" s="300">
        <v>1</v>
      </c>
      <c r="AC50" s="301">
        <v>286.02999999999997</v>
      </c>
      <c r="AD50" s="300">
        <v>1</v>
      </c>
      <c r="AE50" s="301">
        <v>194.98</v>
      </c>
    </row>
    <row r="51" spans="1:31" s="299" customFormat="1" x14ac:dyDescent="0.35">
      <c r="B51" s="301">
        <v>1</v>
      </c>
      <c r="C51" s="301">
        <v>243.72</v>
      </c>
      <c r="D51" s="300">
        <v>1</v>
      </c>
      <c r="E51" s="301">
        <v>259.81</v>
      </c>
      <c r="F51" s="300">
        <v>1</v>
      </c>
      <c r="G51" s="301">
        <v>211.34</v>
      </c>
      <c r="H51" s="300">
        <v>1</v>
      </c>
      <c r="I51" s="301">
        <v>289.07</v>
      </c>
      <c r="J51" s="300">
        <v>1</v>
      </c>
      <c r="K51" s="301">
        <v>254.79</v>
      </c>
      <c r="L51" s="300">
        <v>1</v>
      </c>
      <c r="M51" s="301">
        <v>206.05</v>
      </c>
      <c r="N51" s="300">
        <v>1</v>
      </c>
      <c r="O51" s="301">
        <v>254.4</v>
      </c>
      <c r="P51" s="300">
        <v>1</v>
      </c>
      <c r="Q51" s="301">
        <v>278.61</v>
      </c>
      <c r="R51" s="300">
        <v>1</v>
      </c>
      <c r="S51" s="301">
        <v>236.23</v>
      </c>
      <c r="T51" s="300">
        <v>1</v>
      </c>
      <c r="U51" s="301">
        <v>227.19</v>
      </c>
      <c r="V51" s="300">
        <v>1</v>
      </c>
      <c r="W51" s="301">
        <v>186.42</v>
      </c>
      <c r="X51" s="300">
        <v>1</v>
      </c>
      <c r="Y51" s="301">
        <v>225.61</v>
      </c>
      <c r="Z51" s="300">
        <v>1</v>
      </c>
      <c r="AA51" s="301">
        <v>222.5</v>
      </c>
      <c r="AB51" s="300">
        <v>1</v>
      </c>
      <c r="AC51" s="301">
        <v>303.14</v>
      </c>
      <c r="AD51" s="300">
        <v>1</v>
      </c>
      <c r="AE51" s="301">
        <v>251.97</v>
      </c>
    </row>
    <row r="52" spans="1:31" s="299" customFormat="1" x14ac:dyDescent="0.35">
      <c r="B52" s="301">
        <v>1</v>
      </c>
      <c r="C52" s="301">
        <v>238.17</v>
      </c>
      <c r="D52" s="300">
        <v>1</v>
      </c>
      <c r="E52" s="301">
        <v>314.57</v>
      </c>
      <c r="F52" s="300">
        <v>1</v>
      </c>
      <c r="G52" s="301">
        <v>272.18</v>
      </c>
      <c r="H52" s="300">
        <v>1</v>
      </c>
      <c r="I52" s="301">
        <v>237.89</v>
      </c>
      <c r="J52" s="300">
        <v>1</v>
      </c>
      <c r="K52" s="301">
        <v>203.59</v>
      </c>
      <c r="L52" s="300">
        <v>1</v>
      </c>
      <c r="M52" s="301">
        <v>209.89</v>
      </c>
      <c r="N52" s="300">
        <v>1</v>
      </c>
      <c r="O52" s="301">
        <v>195.1</v>
      </c>
      <c r="P52" s="300">
        <v>1</v>
      </c>
      <c r="Q52" s="301">
        <v>291.7</v>
      </c>
      <c r="R52" s="300">
        <v>1</v>
      </c>
      <c r="S52" s="301">
        <v>212.44</v>
      </c>
      <c r="T52" s="300">
        <v>1</v>
      </c>
      <c r="U52" s="301">
        <v>235.94</v>
      </c>
      <c r="V52" s="300">
        <v>1</v>
      </c>
      <c r="W52" s="301">
        <v>274.33</v>
      </c>
      <c r="X52" s="300">
        <v>1</v>
      </c>
      <c r="Y52" s="301">
        <v>273.12</v>
      </c>
      <c r="Z52" s="300">
        <v>1</v>
      </c>
      <c r="AA52" s="301">
        <v>200.69</v>
      </c>
      <c r="AB52" s="300">
        <v>1</v>
      </c>
      <c r="AC52" s="301">
        <v>255</v>
      </c>
      <c r="AD52" s="300">
        <v>1</v>
      </c>
      <c r="AE52" s="301">
        <v>203.69</v>
      </c>
    </row>
    <row r="53" spans="1:31" s="299" customFormat="1" x14ac:dyDescent="0.35">
      <c r="B53" s="301">
        <v>1</v>
      </c>
      <c r="C53" s="301">
        <v>244.83</v>
      </c>
      <c r="D53" s="300">
        <v>1</v>
      </c>
      <c r="E53" s="301">
        <v>229.08</v>
      </c>
      <c r="F53" s="300">
        <v>1</v>
      </c>
      <c r="G53" s="301">
        <v>238.95</v>
      </c>
      <c r="H53" s="300">
        <v>1</v>
      </c>
      <c r="I53" s="301">
        <v>208.53</v>
      </c>
      <c r="J53" s="300">
        <v>1</v>
      </c>
      <c r="K53" s="301">
        <v>248.14</v>
      </c>
      <c r="L53" s="300">
        <v>1</v>
      </c>
      <c r="M53" s="301">
        <v>205.42</v>
      </c>
      <c r="N53" s="300">
        <v>1</v>
      </c>
      <c r="O53" s="301">
        <v>279.54000000000002</v>
      </c>
      <c r="P53" s="300">
        <v>1</v>
      </c>
      <c r="Q53" s="301">
        <v>252.93</v>
      </c>
      <c r="R53" s="300">
        <v>1</v>
      </c>
      <c r="S53" s="301">
        <v>217.5</v>
      </c>
      <c r="T53" s="300">
        <v>1</v>
      </c>
      <c r="U53" s="301">
        <v>228.39</v>
      </c>
      <c r="V53" s="300">
        <v>1</v>
      </c>
      <c r="W53" s="301">
        <v>231.82</v>
      </c>
      <c r="X53" s="300">
        <v>1</v>
      </c>
      <c r="Y53" s="301">
        <v>233.72</v>
      </c>
      <c r="Z53" s="300">
        <v>1</v>
      </c>
      <c r="AA53" s="301">
        <v>239.16</v>
      </c>
      <c r="AB53" s="300">
        <v>1</v>
      </c>
      <c r="AC53" s="301">
        <v>247.8</v>
      </c>
      <c r="AD53" s="300">
        <v>1</v>
      </c>
      <c r="AE53" s="301">
        <v>208.28</v>
      </c>
    </row>
    <row r="54" spans="1:31" s="299" customFormat="1" x14ac:dyDescent="0.35">
      <c r="B54" s="301">
        <v>1</v>
      </c>
      <c r="C54" s="301">
        <v>223.85</v>
      </c>
      <c r="D54" s="300">
        <v>1</v>
      </c>
      <c r="E54" s="301">
        <v>167.56</v>
      </c>
      <c r="F54" s="300">
        <v>1</v>
      </c>
      <c r="G54" s="301">
        <v>250.87</v>
      </c>
      <c r="H54" s="300">
        <v>1</v>
      </c>
      <c r="I54" s="301">
        <v>255.2</v>
      </c>
      <c r="J54" s="300">
        <v>1</v>
      </c>
      <c r="K54" s="301">
        <v>311.68</v>
      </c>
      <c r="L54" s="300">
        <v>1</v>
      </c>
      <c r="M54" s="301">
        <v>226.57</v>
      </c>
      <c r="N54" s="300">
        <v>1</v>
      </c>
      <c r="O54" s="301">
        <v>296.55</v>
      </c>
      <c r="P54" s="300">
        <v>1</v>
      </c>
      <c r="Q54" s="301">
        <v>252.08</v>
      </c>
      <c r="R54" s="300">
        <v>1</v>
      </c>
      <c r="S54" s="301">
        <v>262.31</v>
      </c>
      <c r="T54" s="300">
        <v>1</v>
      </c>
      <c r="U54" s="301">
        <v>254.3</v>
      </c>
      <c r="V54" s="300">
        <v>1</v>
      </c>
      <c r="W54" s="301">
        <v>271.95</v>
      </c>
      <c r="X54" s="300">
        <v>1</v>
      </c>
      <c r="Y54" s="301">
        <v>229.71</v>
      </c>
      <c r="Z54" s="300">
        <v>1</v>
      </c>
      <c r="AA54" s="301">
        <v>292.62</v>
      </c>
      <c r="AB54" s="300">
        <v>1</v>
      </c>
      <c r="AC54" s="301">
        <v>251.54</v>
      </c>
      <c r="AD54" s="300">
        <v>1</v>
      </c>
      <c r="AE54" s="301">
        <v>272.55</v>
      </c>
    </row>
    <row r="55" spans="1:31" x14ac:dyDescent="0.35">
      <c r="B55" s="130">
        <v>1</v>
      </c>
      <c r="C55" s="141">
        <v>213.5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</row>
    <row r="56" spans="1:31" x14ac:dyDescent="0.35">
      <c r="B56" s="130">
        <f>SUM(B5:B55)</f>
        <v>51</v>
      </c>
      <c r="C56" s="130"/>
      <c r="D56" s="130">
        <f>SUM(D5:D54)</f>
        <v>50</v>
      </c>
      <c r="E56" s="130"/>
      <c r="F56" s="130">
        <f>SUM(F5:F54)</f>
        <v>50</v>
      </c>
      <c r="G56" s="130"/>
      <c r="H56" s="130">
        <f>SUM(H5:H54)</f>
        <v>50</v>
      </c>
      <c r="I56" s="130"/>
      <c r="J56" s="130">
        <f>SUM(J5:J54)</f>
        <v>50</v>
      </c>
      <c r="K56" s="130"/>
      <c r="L56" s="130">
        <f>SUM(L5:L54)</f>
        <v>50</v>
      </c>
      <c r="M56" s="130"/>
      <c r="N56" s="130">
        <f>SUM(N5:N54)</f>
        <v>50</v>
      </c>
      <c r="O56" s="130"/>
      <c r="P56" s="130">
        <f>SUM(P5:P54)</f>
        <v>50</v>
      </c>
      <c r="Q56" s="130"/>
      <c r="R56" s="130">
        <f>SUM(R5:R54)</f>
        <v>50</v>
      </c>
      <c r="S56" s="130"/>
      <c r="T56" s="130">
        <f>SUM(T5:T54)</f>
        <v>50</v>
      </c>
      <c r="U56" s="130"/>
      <c r="V56" s="130">
        <f>SUM(V5:V54)</f>
        <v>50</v>
      </c>
      <c r="W56" s="130"/>
      <c r="X56" s="130">
        <f>SUM(X5:X54)</f>
        <v>50</v>
      </c>
      <c r="Y56" s="130"/>
      <c r="Z56" s="130">
        <f>SUM(Z5:Z54)</f>
        <v>50</v>
      </c>
      <c r="AA56" s="130"/>
      <c r="AB56" s="130">
        <f>SUM(AB5:AB54)</f>
        <v>50</v>
      </c>
      <c r="AC56" s="130"/>
      <c r="AD56" s="130">
        <f>SUM(AD5:AD54)</f>
        <v>50</v>
      </c>
      <c r="AE56" s="130"/>
    </row>
    <row r="57" spans="1:31" x14ac:dyDescent="0.35">
      <c r="A57" t="s">
        <v>28</v>
      </c>
      <c r="B57" s="141"/>
      <c r="C57" s="141">
        <f>SUM(C5:C55)</f>
        <v>10941.19</v>
      </c>
      <c r="D57" s="141"/>
      <c r="E57" s="141">
        <f>SUM(E5:E54)</f>
        <v>12376.889999999994</v>
      </c>
      <c r="F57" s="141"/>
      <c r="G57" s="141">
        <f>SUM(G5:G54)</f>
        <v>12089.760000000002</v>
      </c>
      <c r="H57" s="141"/>
      <c r="I57" s="141">
        <f>SUM(I5:I54)</f>
        <v>11303.330000000002</v>
      </c>
      <c r="J57" s="141"/>
      <c r="K57" s="141">
        <f>SUM(K5:K54)</f>
        <v>10806.910000000002</v>
      </c>
      <c r="L57" s="141"/>
      <c r="M57" s="141">
        <f>SUM(M5:M54)</f>
        <v>11212.619999999999</v>
      </c>
      <c r="N57" s="141"/>
      <c r="O57" s="141">
        <f>SUM(O5:O54)</f>
        <v>12538.730000000001</v>
      </c>
      <c r="P57" s="141"/>
      <c r="Q57" s="141">
        <f>SUM(Q5:Q54)</f>
        <v>11257.29</v>
      </c>
      <c r="R57" s="141"/>
      <c r="S57" s="141">
        <f>SUM(S5:S54)</f>
        <v>11139.099999999997</v>
      </c>
      <c r="T57" s="141"/>
      <c r="U57" s="141">
        <f>SUM(U5:U54)</f>
        <v>11422.98</v>
      </c>
      <c r="V57" s="141"/>
      <c r="W57" s="141">
        <f>SUM(W5:W54)</f>
        <v>12127.260000000002</v>
      </c>
      <c r="X57" s="141"/>
      <c r="Y57" s="141">
        <f>SUM(Y5:Y54)</f>
        <v>10922.269999999997</v>
      </c>
      <c r="Z57" s="141"/>
      <c r="AA57" s="141">
        <f>SUM(AA5:AA54)</f>
        <v>12449.820000000003</v>
      </c>
      <c r="AB57" s="141"/>
      <c r="AC57" s="141">
        <f>SUM(AC5:AC54)</f>
        <v>11389.999999999996</v>
      </c>
      <c r="AD57" s="141"/>
      <c r="AE57" s="141">
        <f>SUM(AE5:AE54)</f>
        <v>10383.569999999996</v>
      </c>
    </row>
    <row r="58" spans="1:31" x14ac:dyDescent="0.35">
      <c r="A58" t="s">
        <v>29</v>
      </c>
      <c r="B58" s="141"/>
      <c r="C58" s="160">
        <f>C57/B56</f>
        <v>214.53313725490196</v>
      </c>
      <c r="D58" s="141"/>
      <c r="E58" s="161">
        <f>E57/D56</f>
        <v>247.53779999999989</v>
      </c>
      <c r="F58" s="141"/>
      <c r="G58" s="162">
        <f>G57/F56</f>
        <v>241.79520000000005</v>
      </c>
      <c r="H58" s="141"/>
      <c r="I58" s="163">
        <f>I57/H56</f>
        <v>226.06660000000002</v>
      </c>
      <c r="J58" s="141"/>
      <c r="K58" s="164">
        <f>K57/J56</f>
        <v>216.13820000000004</v>
      </c>
      <c r="L58" s="141"/>
      <c r="M58" s="160">
        <f>M57/L56</f>
        <v>224.25239999999997</v>
      </c>
      <c r="N58" s="141"/>
      <c r="O58" s="162">
        <f>O57/N56</f>
        <v>250.77460000000002</v>
      </c>
      <c r="P58" s="141"/>
      <c r="Q58" s="160">
        <f>Q57/P56</f>
        <v>225.14580000000001</v>
      </c>
      <c r="R58" s="141"/>
      <c r="S58" s="164">
        <f>S57/R56</f>
        <v>222.78199999999993</v>
      </c>
      <c r="T58" s="141"/>
      <c r="U58" s="161">
        <f>U57/T56</f>
        <v>228.45959999999999</v>
      </c>
      <c r="V58" s="141"/>
      <c r="W58" s="161">
        <f>W57/V56</f>
        <v>242.54520000000005</v>
      </c>
      <c r="X58" s="141"/>
      <c r="Y58" s="163">
        <f>Y57/X56</f>
        <v>218.44539999999995</v>
      </c>
      <c r="Z58" s="141"/>
      <c r="AA58" s="162">
        <f>AA57/Z56</f>
        <v>248.99640000000008</v>
      </c>
      <c r="AB58" s="141"/>
      <c r="AC58" s="164">
        <f>AC57/AB56</f>
        <v>227.79999999999993</v>
      </c>
      <c r="AD58" s="141"/>
      <c r="AE58" s="163">
        <f>AE57/AD56</f>
        <v>207.67139999999992</v>
      </c>
    </row>
    <row r="59" spans="1:31" x14ac:dyDescent="0.35">
      <c r="A59" t="s">
        <v>30</v>
      </c>
      <c r="C59" s="283">
        <f>STDEV(C5:C55)</f>
        <v>51.939676644746008</v>
      </c>
      <c r="E59" s="284">
        <f>STDEV(E5:E54)</f>
        <v>38.369718730653034</v>
      </c>
      <c r="G59" s="285">
        <f>STDEV(G5:G54)</f>
        <v>36.677073706519415</v>
      </c>
      <c r="I59" s="286">
        <f>STDEV(I5:I48)</f>
        <v>30.02720819044724</v>
      </c>
      <c r="K59" s="287">
        <f>STDEV(K5:K48)</f>
        <v>41.448082793181598</v>
      </c>
      <c r="M59" s="283">
        <f>STDEV(M5:M48)</f>
        <v>37.425287707503912</v>
      </c>
      <c r="O59" s="285">
        <f>STDEV(O5:O48)</f>
        <v>33.081139599456499</v>
      </c>
      <c r="Q59" s="283">
        <f>STDEV(Q5:Q48)</f>
        <v>64.195591177164502</v>
      </c>
      <c r="S59" s="287">
        <f>STDEV(S5:S48)</f>
        <v>43.906069941961917</v>
      </c>
      <c r="U59" s="284">
        <f>STDEV(U5:U48)</f>
        <v>33.589285512920696</v>
      </c>
      <c r="W59" s="284">
        <f>STDEV(W5:W48)</f>
        <v>32.370011454990106</v>
      </c>
      <c r="Y59" s="286">
        <f>STDEV(Y5:Y48)</f>
        <v>47.897795071114103</v>
      </c>
      <c r="AA59" s="285">
        <f>STDEV(AA5:AA48)</f>
        <v>28.835831278794579</v>
      </c>
      <c r="AC59" s="287">
        <f>STDEV(AC5:AC48)</f>
        <v>37.538656120455911</v>
      </c>
      <c r="AE59" s="286">
        <f>STDEV(AE5:AE48)</f>
        <v>48.021356125511737</v>
      </c>
    </row>
    <row r="60" spans="1:31" x14ac:dyDescent="0.35">
      <c r="C60" s="283"/>
      <c r="E60" s="284"/>
      <c r="G60" s="285"/>
      <c r="I60" s="286"/>
      <c r="K60" s="287"/>
      <c r="M60" s="283"/>
      <c r="O60" s="285"/>
      <c r="Q60" s="283"/>
      <c r="S60" s="287"/>
      <c r="U60" s="284"/>
      <c r="W60" s="284"/>
      <c r="Y60" s="286"/>
      <c r="AA60" s="285"/>
      <c r="AC60" s="287"/>
      <c r="AE60" s="286"/>
    </row>
    <row r="61" spans="1:31" ht="15" thickBot="1" x14ac:dyDescent="0.4"/>
    <row r="62" spans="1:31" x14ac:dyDescent="0.35">
      <c r="A62" s="2"/>
      <c r="B62" s="30" t="s">
        <v>29</v>
      </c>
      <c r="C62" s="29" t="s">
        <v>30</v>
      </c>
    </row>
    <row r="63" spans="1:31" x14ac:dyDescent="0.35">
      <c r="A63" s="289" t="s">
        <v>31</v>
      </c>
      <c r="B63" s="285">
        <f>AVERAGE(G58,O58,AA58)</f>
        <v>247.1887333333334</v>
      </c>
      <c r="C63" s="290">
        <f>STDEV(G58,O58,AA58)</f>
        <v>4.754802853256197</v>
      </c>
    </row>
    <row r="64" spans="1:31" x14ac:dyDescent="0.35">
      <c r="A64" s="289" t="s">
        <v>32</v>
      </c>
      <c r="B64" s="284">
        <f>AVERAGE(U58,W58,E58)</f>
        <v>239.51419999999999</v>
      </c>
      <c r="C64" s="288">
        <f>STDEV(E58,U58,W58)</f>
        <v>9.8936671441887167</v>
      </c>
    </row>
    <row r="65" spans="1:3" x14ac:dyDescent="0.35">
      <c r="A65" s="289" t="s">
        <v>33</v>
      </c>
      <c r="B65" s="283">
        <f>AVERAGE(C58,M58,Q537)</f>
        <v>219.39276862745095</v>
      </c>
      <c r="C65" s="291">
        <f>STDEV(C58,M58,Q58)</f>
        <v>5.8862954168905786</v>
      </c>
    </row>
    <row r="66" spans="1:3" x14ac:dyDescent="0.35">
      <c r="A66" s="289" t="s">
        <v>34</v>
      </c>
      <c r="B66" s="287">
        <f>AVERAGE(K58,S58,AC58)</f>
        <v>222.24006666666662</v>
      </c>
      <c r="C66" s="292">
        <f>STDEV(K58,S58,AC58)</f>
        <v>5.8497575687657895</v>
      </c>
    </row>
    <row r="67" spans="1:3" ht="15" thickBot="1" x14ac:dyDescent="0.4">
      <c r="A67" s="42" t="s">
        <v>35</v>
      </c>
      <c r="B67" s="293">
        <f>AVERAGE(I58,Y58,AE58)</f>
        <v>217.39446666666663</v>
      </c>
      <c r="C67" s="294">
        <f>STDEV(I58,Y58,AE58)</f>
        <v>9.242520836510689</v>
      </c>
    </row>
  </sheetData>
  <mergeCells count="15">
    <mergeCell ref="Z3:AA3"/>
    <mergeCell ref="AB3:AC3"/>
    <mergeCell ref="AD3:AE3"/>
    <mergeCell ref="N3:O3"/>
    <mergeCell ref="P3:Q3"/>
    <mergeCell ref="R3:S3"/>
    <mergeCell ref="T3:U3"/>
    <mergeCell ref="V3:W3"/>
    <mergeCell ref="X3:Y3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29"/>
  <sheetViews>
    <sheetView tabSelected="1" topLeftCell="A7" zoomScale="55" zoomScaleNormal="55" workbookViewId="0">
      <selection activeCell="F7" sqref="F7:F21"/>
    </sheetView>
  </sheetViews>
  <sheetFormatPr defaultColWidth="9.1796875" defaultRowHeight="14" x14ac:dyDescent="0.3"/>
  <cols>
    <col min="1" max="1" width="24.08984375" style="363" bestFit="1" customWidth="1"/>
    <col min="2" max="2" width="8.26953125" style="363" customWidth="1"/>
    <col min="3" max="3" width="21.1796875" style="363" bestFit="1" customWidth="1"/>
    <col min="4" max="4" width="22" style="363" customWidth="1"/>
    <col min="5" max="5" width="18.54296875" style="363" customWidth="1"/>
    <col min="6" max="6" width="25.81640625" style="363" customWidth="1"/>
    <col min="7" max="7" width="22.81640625" style="363" customWidth="1"/>
    <col min="8" max="8" width="16.453125" style="363" customWidth="1"/>
    <col min="9" max="9" width="18.7265625" style="363" customWidth="1"/>
    <col min="10" max="10" width="18.81640625" style="363" bestFit="1" customWidth="1"/>
    <col min="11" max="11" width="11.54296875" style="363" customWidth="1"/>
    <col min="12" max="12" width="8.453125" style="363" customWidth="1"/>
    <col min="13" max="13" width="10.453125" style="363" customWidth="1"/>
    <col min="14" max="14" width="8.81640625" style="363" customWidth="1"/>
    <col min="15" max="15" width="9.54296875" style="363" bestFit="1" customWidth="1"/>
    <col min="16" max="16" width="9.1796875" style="363" customWidth="1"/>
    <col min="17" max="17" width="11.81640625" style="363" customWidth="1"/>
    <col min="18" max="18" width="11" style="363" bestFit="1" customWidth="1"/>
    <col min="19" max="16384" width="9.1796875" style="363"/>
  </cols>
  <sheetData>
    <row r="1" spans="1:27" x14ac:dyDescent="0.3">
      <c r="A1" s="437" t="s">
        <v>143</v>
      </c>
      <c r="B1" s="48"/>
    </row>
    <row r="2" spans="1:27" x14ac:dyDescent="0.3">
      <c r="A2" s="437" t="s">
        <v>155</v>
      </c>
      <c r="B2" s="48"/>
    </row>
    <row r="3" spans="1:27" x14ac:dyDescent="0.3">
      <c r="A3" s="364" t="s">
        <v>58</v>
      </c>
      <c r="B3" s="365"/>
    </row>
    <row r="4" spans="1:27" x14ac:dyDescent="0.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49"/>
      <c r="P4" s="49"/>
      <c r="R4" s="49"/>
    </row>
    <row r="5" spans="1:27" x14ac:dyDescent="0.3">
      <c r="A5" s="54" t="s">
        <v>59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49"/>
      <c r="R5" s="49"/>
    </row>
    <row r="6" spans="1:27" x14ac:dyDescent="0.3">
      <c r="A6" s="177" t="s">
        <v>60</v>
      </c>
      <c r="B6" s="177" t="s">
        <v>4</v>
      </c>
      <c r="C6" s="177" t="s">
        <v>61</v>
      </c>
      <c r="D6" s="177" t="s">
        <v>61</v>
      </c>
      <c r="E6" s="177" t="s">
        <v>48</v>
      </c>
      <c r="F6" s="178" t="s">
        <v>62</v>
      </c>
      <c r="G6" s="178" t="s">
        <v>62</v>
      </c>
      <c r="H6" s="177" t="s">
        <v>48</v>
      </c>
      <c r="I6" s="177" t="s">
        <v>63</v>
      </c>
      <c r="J6" s="177" t="s">
        <v>64</v>
      </c>
      <c r="K6" s="177" t="s">
        <v>48</v>
      </c>
      <c r="L6" s="177" t="s">
        <v>65</v>
      </c>
      <c r="M6" s="177" t="s">
        <v>66</v>
      </c>
      <c r="N6" s="177" t="s">
        <v>48</v>
      </c>
      <c r="O6" s="56"/>
      <c r="P6" s="57"/>
      <c r="S6" s="49"/>
      <c r="W6" s="56"/>
      <c r="X6" s="56"/>
      <c r="Y6" s="56"/>
      <c r="Z6" s="56"/>
      <c r="AA6" s="56"/>
    </row>
    <row r="7" spans="1:27" x14ac:dyDescent="0.3">
      <c r="A7" s="366" t="s">
        <v>67</v>
      </c>
      <c r="B7" s="344">
        <v>3</v>
      </c>
      <c r="C7" s="179">
        <v>75.137199999999993</v>
      </c>
      <c r="D7" s="345">
        <f>AVERAGE(C7:C9)</f>
        <v>75.946333333333314</v>
      </c>
      <c r="E7" s="345">
        <f>STDEV(C7:C9)</f>
        <v>1.0641726238413023</v>
      </c>
      <c r="F7" s="487">
        <v>241.79520000000005</v>
      </c>
      <c r="G7" s="345">
        <f>AVERAGE(F7:F9)</f>
        <v>247.1887333333334</v>
      </c>
      <c r="H7" s="345">
        <f>STDEV(F7:F9)</f>
        <v>4.754802853256197</v>
      </c>
      <c r="I7" s="179">
        <f>F7-C7</f>
        <v>166.65800000000007</v>
      </c>
      <c r="J7" s="345">
        <f>AVERAGE(I7:I9)</f>
        <v>171.24240000000009</v>
      </c>
      <c r="K7" s="345">
        <f>STDEV(I7:I9)</f>
        <v>3.9711864423620362</v>
      </c>
      <c r="L7" s="179">
        <f>100*(LN(F7)-LN(C7))/119</f>
        <v>0.98216412705025902</v>
      </c>
      <c r="M7" s="345">
        <f>AVERAGE(L7:L9)</f>
        <v>0.9916522910372082</v>
      </c>
      <c r="N7" s="345">
        <f>STDEV(L7:L9)</f>
        <v>1.007237110231028E-2</v>
      </c>
      <c r="O7" s="56"/>
      <c r="P7" s="51"/>
      <c r="Q7" s="49"/>
      <c r="S7" s="49"/>
      <c r="T7" s="56"/>
    </row>
    <row r="8" spans="1:27" x14ac:dyDescent="0.3">
      <c r="A8" s="366"/>
      <c r="B8" s="344">
        <v>7</v>
      </c>
      <c r="C8" s="179">
        <v>77.151799999999952</v>
      </c>
      <c r="D8" s="345"/>
      <c r="E8" s="345"/>
      <c r="F8" s="487">
        <v>250.77460000000002</v>
      </c>
      <c r="G8" s="345"/>
      <c r="H8" s="345"/>
      <c r="I8" s="179">
        <f t="shared" ref="I8:I20" si="0">F8-C8</f>
        <v>173.62280000000007</v>
      </c>
      <c r="J8" s="345"/>
      <c r="K8" s="345"/>
      <c r="L8" s="179">
        <f t="shared" ref="L8:L21" si="1">100*(LN(F8)-LN(C8))/119</f>
        <v>0.99057110756546807</v>
      </c>
      <c r="M8" s="345"/>
      <c r="N8" s="345"/>
      <c r="O8" s="56"/>
      <c r="P8" s="367"/>
      <c r="Q8" s="49"/>
      <c r="S8" s="49"/>
    </row>
    <row r="9" spans="1:27" x14ac:dyDescent="0.3">
      <c r="A9" s="366"/>
      <c r="B9" s="344">
        <v>13</v>
      </c>
      <c r="C9" s="179">
        <v>75.55</v>
      </c>
      <c r="D9" s="345"/>
      <c r="E9" s="345"/>
      <c r="F9" s="487">
        <v>248.99640000000008</v>
      </c>
      <c r="G9" s="345"/>
      <c r="H9" s="345"/>
      <c r="I9" s="179">
        <f t="shared" si="0"/>
        <v>173.4464000000001</v>
      </c>
      <c r="J9" s="345"/>
      <c r="K9" s="345"/>
      <c r="L9" s="179">
        <f t="shared" si="1"/>
        <v>1.0022216384958977</v>
      </c>
      <c r="M9" s="345"/>
      <c r="N9" s="345"/>
      <c r="O9" s="56"/>
      <c r="P9" s="367"/>
      <c r="Q9" s="49"/>
      <c r="S9" s="49"/>
    </row>
    <row r="10" spans="1:27" x14ac:dyDescent="0.3">
      <c r="A10" s="368" t="s">
        <v>144</v>
      </c>
      <c r="B10" s="346">
        <v>2</v>
      </c>
      <c r="C10" s="180">
        <v>77.138199999999983</v>
      </c>
      <c r="D10" s="347">
        <f>AVERAGE(C10:C12)</f>
        <v>75.794333333333341</v>
      </c>
      <c r="E10" s="347">
        <f>STDEV(C10:C12)</f>
        <v>1.7965381079546641</v>
      </c>
      <c r="F10" s="488">
        <v>247.53779999999989</v>
      </c>
      <c r="G10" s="347">
        <f>AVERAGE(F10:F12)</f>
        <v>239.51419999999996</v>
      </c>
      <c r="H10" s="347">
        <f>STDEV(F10:F12)</f>
        <v>9.8936671441887167</v>
      </c>
      <c r="I10" s="180">
        <f t="shared" si="0"/>
        <v>170.39959999999991</v>
      </c>
      <c r="J10" s="347">
        <f>AVERAGE(I10:I12)</f>
        <v>163.71986666666666</v>
      </c>
      <c r="K10" s="347">
        <f>STDEV(I10:I12)</f>
        <v>8.1031274020178596</v>
      </c>
      <c r="L10" s="180">
        <f t="shared" si="1"/>
        <v>0.97980225152065314</v>
      </c>
      <c r="M10" s="347">
        <f>AVERAGE(L10:L12)</f>
        <v>0.9665564558410803</v>
      </c>
      <c r="N10" s="347">
        <f>STDEV(L10:L12)</f>
        <v>1.5104872209757127E-2</v>
      </c>
      <c r="O10" s="56"/>
      <c r="P10" s="367"/>
    </row>
    <row r="11" spans="1:27" x14ac:dyDescent="0.3">
      <c r="A11" s="368"/>
      <c r="B11" s="346">
        <v>10</v>
      </c>
      <c r="C11" s="180">
        <v>73.753799999999998</v>
      </c>
      <c r="D11" s="347"/>
      <c r="E11" s="347"/>
      <c r="F11" s="488">
        <v>228.45959999999999</v>
      </c>
      <c r="G11" s="347"/>
      <c r="H11" s="347"/>
      <c r="I11" s="180">
        <f t="shared" si="0"/>
        <v>154.70580000000001</v>
      </c>
      <c r="J11" s="347"/>
      <c r="K11" s="347"/>
      <c r="L11" s="180">
        <f t="shared" si="1"/>
        <v>0.95010661355836812</v>
      </c>
      <c r="M11" s="347"/>
      <c r="N11" s="347"/>
      <c r="O11" s="56"/>
    </row>
    <row r="12" spans="1:27" x14ac:dyDescent="0.3">
      <c r="A12" s="368"/>
      <c r="B12" s="346">
        <v>11</v>
      </c>
      <c r="C12" s="180">
        <v>76.491000000000014</v>
      </c>
      <c r="D12" s="347"/>
      <c r="E12" s="347"/>
      <c r="F12" s="488">
        <v>242.54520000000005</v>
      </c>
      <c r="G12" s="347"/>
      <c r="H12" s="347"/>
      <c r="I12" s="180">
        <f t="shared" si="0"/>
        <v>166.05420000000004</v>
      </c>
      <c r="J12" s="347"/>
      <c r="K12" s="347"/>
      <c r="L12" s="180">
        <f t="shared" si="1"/>
        <v>0.96976050244421985</v>
      </c>
      <c r="M12" s="347"/>
      <c r="N12" s="347"/>
      <c r="O12" s="56"/>
      <c r="U12" s="369"/>
    </row>
    <row r="13" spans="1:27" x14ac:dyDescent="0.3">
      <c r="A13" s="366" t="s">
        <v>145</v>
      </c>
      <c r="B13" s="344">
        <v>1</v>
      </c>
      <c r="C13" s="179">
        <v>75.906000000000006</v>
      </c>
      <c r="D13" s="345">
        <f>AVERAGE(C13:C15)</f>
        <v>76.383866666666677</v>
      </c>
      <c r="E13" s="345">
        <f>STDEV(C13:C15)</f>
        <v>0.78750708779880296</v>
      </c>
      <c r="F13" s="487">
        <v>214.53313725490196</v>
      </c>
      <c r="G13" s="345">
        <f>AVERAGE(F13:F15)</f>
        <v>221.31044575163398</v>
      </c>
      <c r="H13" s="345">
        <f>STDEV(F13:F15)</f>
        <v>5.8862954168905786</v>
      </c>
      <c r="I13" s="179">
        <f t="shared" si="0"/>
        <v>138.62713725490195</v>
      </c>
      <c r="J13" s="345">
        <f>AVERAGE(I13:I15)</f>
        <v>144.9265790849673</v>
      </c>
      <c r="K13" s="345">
        <f>STDEV(I13:I15)</f>
        <v>5.5685944741723432</v>
      </c>
      <c r="L13" s="179">
        <f t="shared" si="1"/>
        <v>0.87308275614502862</v>
      </c>
      <c r="M13" s="345">
        <f>AVERAGE(L13:L15)</f>
        <v>0.89377478235234908</v>
      </c>
      <c r="N13" s="345">
        <f>STDEV(L13:L15)</f>
        <v>2.0061365780741965E-2</v>
      </c>
      <c r="O13" s="56"/>
      <c r="X13" s="369"/>
    </row>
    <row r="14" spans="1:27" x14ac:dyDescent="0.3">
      <c r="A14" s="366"/>
      <c r="B14" s="344">
        <v>6</v>
      </c>
      <c r="C14" s="179">
        <v>77.292800000000028</v>
      </c>
      <c r="D14" s="345"/>
      <c r="E14" s="345"/>
      <c r="F14" s="487">
        <v>224.25239999999997</v>
      </c>
      <c r="G14" s="345"/>
      <c r="H14" s="345"/>
      <c r="I14" s="179">
        <f t="shared" si="0"/>
        <v>146.95959999999994</v>
      </c>
      <c r="J14" s="345"/>
      <c r="K14" s="345"/>
      <c r="L14" s="179">
        <f t="shared" si="1"/>
        <v>0.89510201307891446</v>
      </c>
      <c r="M14" s="345"/>
      <c r="N14" s="345"/>
      <c r="O14" s="56"/>
      <c r="P14" s="367"/>
      <c r="X14" s="369"/>
    </row>
    <row r="15" spans="1:27" x14ac:dyDescent="0.3">
      <c r="A15" s="366"/>
      <c r="B15" s="344">
        <v>8</v>
      </c>
      <c r="C15" s="179">
        <v>75.952800000000011</v>
      </c>
      <c r="D15" s="345"/>
      <c r="E15" s="345"/>
      <c r="F15" s="487">
        <v>225.14580000000001</v>
      </c>
      <c r="G15" s="345"/>
      <c r="H15" s="345"/>
      <c r="I15" s="179">
        <f t="shared" si="0"/>
        <v>149.19299999999998</v>
      </c>
      <c r="J15" s="345"/>
      <c r="K15" s="345"/>
      <c r="L15" s="179">
        <f t="shared" si="1"/>
        <v>0.91313957783310418</v>
      </c>
      <c r="M15" s="345"/>
      <c r="N15" s="345"/>
      <c r="O15" s="56"/>
      <c r="P15" s="51"/>
      <c r="X15" s="369"/>
    </row>
    <row r="16" spans="1:27" x14ac:dyDescent="0.3">
      <c r="A16" s="368" t="s">
        <v>146</v>
      </c>
      <c r="B16" s="346">
        <v>5</v>
      </c>
      <c r="C16" s="180">
        <v>78.274200000000022</v>
      </c>
      <c r="D16" s="347">
        <f t="shared" ref="D16" si="2">AVERAGE(C16:C18)</f>
        <v>75.835866666666675</v>
      </c>
      <c r="E16" s="347">
        <f t="shared" ref="E16" si="3">STDEV(C16:C18)</f>
        <v>2.1263471808087639</v>
      </c>
      <c r="F16" s="488">
        <v>216.13820000000004</v>
      </c>
      <c r="G16" s="347">
        <f>AVERAGE(F16:F18)</f>
        <v>222.24006666666662</v>
      </c>
      <c r="H16" s="347">
        <f>STDEV(F16:F18)</f>
        <v>5.8497575687657895</v>
      </c>
      <c r="I16" s="180">
        <f t="shared" si="0"/>
        <v>137.86400000000003</v>
      </c>
      <c r="J16" s="347">
        <f t="shared" ref="J16" si="4">AVERAGE(I16:I18)</f>
        <v>146.40419999999997</v>
      </c>
      <c r="K16" s="347">
        <f t="shared" ref="K16" si="5">STDEV(I16:I18)</f>
        <v>7.8937053580684857</v>
      </c>
      <c r="L16" s="180">
        <f t="shared" si="1"/>
        <v>0.85352938749695817</v>
      </c>
      <c r="M16" s="347">
        <f t="shared" ref="M16" si="6">AVERAGE(L16:L18)</f>
        <v>0.90354180175015542</v>
      </c>
      <c r="N16" s="347">
        <f>STDEV(L16:L18)</f>
        <v>4.4989022967937858E-2</v>
      </c>
      <c r="O16" s="56"/>
      <c r="P16" s="367"/>
      <c r="X16" s="369"/>
    </row>
    <row r="17" spans="1:24" x14ac:dyDescent="0.3">
      <c r="A17" s="368"/>
      <c r="B17" s="346">
        <v>9</v>
      </c>
      <c r="C17" s="180">
        <v>74.866199999999992</v>
      </c>
      <c r="D17" s="347"/>
      <c r="E17" s="347"/>
      <c r="F17" s="488">
        <v>222.78199999999993</v>
      </c>
      <c r="G17" s="347"/>
      <c r="H17" s="347"/>
      <c r="I17" s="180">
        <f t="shared" si="0"/>
        <v>147.91579999999993</v>
      </c>
      <c r="J17" s="347"/>
      <c r="K17" s="347"/>
      <c r="L17" s="180">
        <f t="shared" si="1"/>
        <v>0.91637915506735323</v>
      </c>
      <c r="M17" s="347"/>
      <c r="N17" s="347"/>
      <c r="O17" s="56"/>
      <c r="P17" s="367"/>
    </row>
    <row r="18" spans="1:24" x14ac:dyDescent="0.3">
      <c r="A18" s="368"/>
      <c r="B18" s="346">
        <v>14</v>
      </c>
      <c r="C18" s="180">
        <v>74.367200000000011</v>
      </c>
      <c r="D18" s="347"/>
      <c r="E18" s="347"/>
      <c r="F18" s="488">
        <v>227.79999999999993</v>
      </c>
      <c r="G18" s="347"/>
      <c r="H18" s="347"/>
      <c r="I18" s="180">
        <f t="shared" si="0"/>
        <v>153.43279999999993</v>
      </c>
      <c r="J18" s="347"/>
      <c r="K18" s="347"/>
      <c r="L18" s="180">
        <f t="shared" si="1"/>
        <v>0.94071686268615529</v>
      </c>
      <c r="M18" s="347"/>
      <c r="N18" s="347"/>
      <c r="O18" s="56"/>
      <c r="P18" s="367"/>
    </row>
    <row r="19" spans="1:24" x14ac:dyDescent="0.3">
      <c r="A19" s="366" t="s">
        <v>147</v>
      </c>
      <c r="B19" s="344">
        <v>4</v>
      </c>
      <c r="C19" s="179">
        <v>77.371600000000001</v>
      </c>
      <c r="D19" s="345">
        <f t="shared" ref="D19" si="7">AVERAGE(C19:C21)</f>
        <v>75.827533333333335</v>
      </c>
      <c r="E19" s="345">
        <f t="shared" ref="E19" si="8">STDEV(C19:C21)</f>
        <v>1.44608321106821</v>
      </c>
      <c r="F19" s="487">
        <v>226.06660000000002</v>
      </c>
      <c r="G19" s="345">
        <f>AVERAGE(F19:F21)</f>
        <v>217.39446666666663</v>
      </c>
      <c r="H19" s="345">
        <f>STDEV(F19:F21)</f>
        <v>9.242520836510689</v>
      </c>
      <c r="I19" s="179">
        <f t="shared" si="0"/>
        <v>148.69500000000002</v>
      </c>
      <c r="J19" s="345">
        <f t="shared" ref="J19" si="9">AVERAGE(I19:I21)</f>
        <v>141.56693333333331</v>
      </c>
      <c r="K19" s="345">
        <f t="shared" ref="K19" si="10">STDEV(I19:I21)</f>
        <v>7.8421127926939471</v>
      </c>
      <c r="L19" s="179">
        <f t="shared" si="1"/>
        <v>0.90101668733404761</v>
      </c>
      <c r="M19" s="345">
        <f t="shared" ref="M19" si="11">AVERAGE(L19:L21)</f>
        <v>0.88467817818122862</v>
      </c>
      <c r="N19" s="345">
        <f>STDEV(L19:L21)</f>
        <v>2.0684795953894039E-2</v>
      </c>
      <c r="O19" s="56"/>
      <c r="P19" s="55"/>
    </row>
    <row r="20" spans="1:24" x14ac:dyDescent="0.3">
      <c r="A20" s="366"/>
      <c r="B20" s="344">
        <v>12</v>
      </c>
      <c r="C20" s="179">
        <v>75.60599999999998</v>
      </c>
      <c r="D20" s="345"/>
      <c r="E20" s="345"/>
      <c r="F20" s="487">
        <v>218.44539999999995</v>
      </c>
      <c r="G20" s="345"/>
      <c r="H20" s="345"/>
      <c r="I20" s="179">
        <f t="shared" si="0"/>
        <v>142.83939999999996</v>
      </c>
      <c r="J20" s="345"/>
      <c r="K20" s="345"/>
      <c r="L20" s="179">
        <f t="shared" si="1"/>
        <v>0.89159701899992017</v>
      </c>
      <c r="M20" s="345"/>
      <c r="N20" s="345"/>
      <c r="O20" s="56"/>
      <c r="P20" s="55"/>
    </row>
    <row r="21" spans="1:24" x14ac:dyDescent="0.3">
      <c r="A21" s="366"/>
      <c r="B21" s="344">
        <v>15</v>
      </c>
      <c r="C21" s="179">
        <v>74.504999999999995</v>
      </c>
      <c r="D21" s="345"/>
      <c r="E21" s="345"/>
      <c r="F21" s="487">
        <v>207.67139999999992</v>
      </c>
      <c r="G21" s="345"/>
      <c r="H21" s="345"/>
      <c r="I21" s="179">
        <f>F21-C21</f>
        <v>133.16639999999992</v>
      </c>
      <c r="J21" s="345"/>
      <c r="K21" s="345"/>
      <c r="L21" s="179">
        <f t="shared" si="1"/>
        <v>0.8614208282097181</v>
      </c>
      <c r="M21" s="345"/>
      <c r="N21" s="345"/>
      <c r="O21" s="56"/>
      <c r="R21" s="370"/>
      <c r="S21" s="370"/>
      <c r="T21" s="370"/>
      <c r="U21" s="370"/>
      <c r="V21" s="370"/>
      <c r="W21" s="370"/>
      <c r="X21" s="370"/>
    </row>
    <row r="22" spans="1:24" x14ac:dyDescent="0.3">
      <c r="A22" s="371"/>
      <c r="B22" s="281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56"/>
      <c r="R22" s="370"/>
      <c r="S22" s="303"/>
      <c r="T22" s="303"/>
      <c r="U22" s="303"/>
      <c r="V22" s="303"/>
      <c r="W22" s="303"/>
      <c r="X22" s="370"/>
    </row>
    <row r="23" spans="1:24" x14ac:dyDescent="0.3">
      <c r="A23" s="54" t="s">
        <v>68</v>
      </c>
      <c r="B23" s="55"/>
      <c r="C23" s="55"/>
      <c r="D23" s="55"/>
      <c r="E23" s="59"/>
      <c r="F23" s="55"/>
      <c r="G23" s="55"/>
      <c r="H23" s="55"/>
      <c r="I23" s="55"/>
      <c r="J23" s="55"/>
      <c r="K23" s="55"/>
      <c r="L23" s="55"/>
      <c r="M23" s="55"/>
      <c r="N23" s="55"/>
      <c r="O23" s="56"/>
      <c r="P23" s="55"/>
      <c r="R23" s="370"/>
      <c r="S23" s="303"/>
      <c r="T23" s="303"/>
      <c r="U23" s="303"/>
      <c r="V23" s="303"/>
      <c r="W23" s="303"/>
      <c r="X23" s="370"/>
    </row>
    <row r="24" spans="1:24" x14ac:dyDescent="0.3">
      <c r="A24" s="177" t="s">
        <v>60</v>
      </c>
      <c r="B24" s="177" t="s">
        <v>4</v>
      </c>
      <c r="C24" s="177" t="s">
        <v>61</v>
      </c>
      <c r="D24" s="178" t="s">
        <v>62</v>
      </c>
      <c r="E24" s="178" t="s">
        <v>70</v>
      </c>
      <c r="F24" s="178" t="s">
        <v>71</v>
      </c>
      <c r="G24" s="178" t="s">
        <v>48</v>
      </c>
      <c r="H24" s="178" t="s">
        <v>72</v>
      </c>
      <c r="I24" s="177" t="s">
        <v>73</v>
      </c>
      <c r="J24" s="177" t="s">
        <v>48</v>
      </c>
      <c r="K24" s="55"/>
      <c r="L24" s="58"/>
      <c r="M24" s="55"/>
      <c r="N24" s="55"/>
      <c r="O24" s="56"/>
      <c r="P24" s="49"/>
      <c r="R24" s="370"/>
      <c r="S24" s="282"/>
      <c r="T24" s="282"/>
      <c r="U24" s="303"/>
      <c r="V24" s="303"/>
      <c r="W24" s="303"/>
      <c r="X24" s="370"/>
    </row>
    <row r="25" spans="1:24" x14ac:dyDescent="0.3">
      <c r="A25" s="366" t="s">
        <v>67</v>
      </c>
      <c r="B25" s="344">
        <v>3</v>
      </c>
      <c r="C25" s="179">
        <v>75.137199999999993</v>
      </c>
      <c r="D25" s="179">
        <v>241.79520000000005</v>
      </c>
      <c r="E25" s="179">
        <v>219.1276</v>
      </c>
      <c r="F25" s="345">
        <f>AVERAGE(E25:E27)</f>
        <v>228.71113333333324</v>
      </c>
      <c r="G25" s="345">
        <f>STDEV(E25:E27)</f>
        <v>8.3007222344403484</v>
      </c>
      <c r="H25" s="179">
        <f>100*(E25/((D25+C25)/2))/119</f>
        <v>1.1620196630961963</v>
      </c>
      <c r="I25" s="345">
        <f>AVERAGE(H25:H27)</f>
        <v>1.189321880974952</v>
      </c>
      <c r="J25" s="345">
        <f>STDEV(H25:H27)</f>
        <v>2.4641904652169738E-2</v>
      </c>
      <c r="K25" s="58"/>
      <c r="L25" s="58"/>
      <c r="M25" s="55"/>
      <c r="N25" s="55"/>
      <c r="O25" s="55"/>
      <c r="P25" s="49"/>
      <c r="Q25" s="56"/>
      <c r="R25" s="370"/>
      <c r="S25" s="303"/>
      <c r="T25" s="303"/>
      <c r="U25" s="303"/>
      <c r="V25" s="303"/>
      <c r="W25" s="303"/>
      <c r="X25" s="370"/>
    </row>
    <row r="26" spans="1:24" x14ac:dyDescent="0.3">
      <c r="A26" s="366"/>
      <c r="B26" s="344">
        <v>7</v>
      </c>
      <c r="C26" s="179">
        <v>77.151799999999952</v>
      </c>
      <c r="D26" s="179">
        <v>250.77460000000002</v>
      </c>
      <c r="E26" s="179">
        <v>233.36539999999985</v>
      </c>
      <c r="F26" s="345"/>
      <c r="G26" s="345"/>
      <c r="H26" s="179">
        <f>100*(E26/((D26+C26)/2))/119</f>
        <v>1.1960328790317609</v>
      </c>
      <c r="I26" s="345"/>
      <c r="J26" s="345"/>
      <c r="K26" s="55"/>
      <c r="L26" s="372"/>
      <c r="M26" s="55"/>
      <c r="N26" s="55"/>
      <c r="O26" s="55"/>
      <c r="P26" s="49"/>
      <c r="Q26" s="56"/>
      <c r="R26" s="56"/>
      <c r="S26" s="56"/>
      <c r="T26" s="49"/>
      <c r="U26" s="49"/>
    </row>
    <row r="27" spans="1:24" x14ac:dyDescent="0.3">
      <c r="A27" s="366"/>
      <c r="B27" s="344">
        <v>13</v>
      </c>
      <c r="C27" s="179">
        <v>75.55</v>
      </c>
      <c r="D27" s="179">
        <v>248.99640000000008</v>
      </c>
      <c r="E27" s="179">
        <v>233.64039999999994</v>
      </c>
      <c r="F27" s="345"/>
      <c r="G27" s="345"/>
      <c r="H27" s="179">
        <f t="shared" ref="H27:H39" si="12">100*(E27/((D27+C27)/2))/119</f>
        <v>1.2099131007968982</v>
      </c>
      <c r="I27" s="345"/>
      <c r="J27" s="345"/>
      <c r="K27" s="55"/>
      <c r="L27" s="372"/>
      <c r="M27" s="55"/>
      <c r="N27" s="55"/>
      <c r="O27" s="55"/>
      <c r="P27" s="49"/>
      <c r="Q27" s="56"/>
      <c r="R27" s="56"/>
      <c r="S27" s="56"/>
      <c r="T27" s="49"/>
      <c r="U27" s="49"/>
    </row>
    <row r="28" spans="1:24" x14ac:dyDescent="0.3">
      <c r="A28" s="368" t="s">
        <v>144</v>
      </c>
      <c r="B28" s="346">
        <v>2</v>
      </c>
      <c r="C28" s="180">
        <v>77.138199999999983</v>
      </c>
      <c r="D28" s="180">
        <v>247.53779999999989</v>
      </c>
      <c r="E28" s="180">
        <v>233.68559999999994</v>
      </c>
      <c r="F28" s="347">
        <f>AVERAGE(E28:E30)</f>
        <v>229.17007675289426</v>
      </c>
      <c r="G28" s="347">
        <f>STDEV(E28:E30)</f>
        <v>4.3637774338905171</v>
      </c>
      <c r="H28" s="180">
        <f t="shared" si="12"/>
        <v>1.2096641191927497</v>
      </c>
      <c r="I28" s="347">
        <f>AVERAGE(H28:H30)</f>
        <v>1.222123335581355</v>
      </c>
      <c r="J28" s="347">
        <f>STDEV(H28:H30)</f>
        <v>2.521052729283248E-2</v>
      </c>
      <c r="K28" s="55"/>
      <c r="L28" s="372"/>
      <c r="M28" s="55"/>
      <c r="N28" s="55"/>
      <c r="P28" s="49"/>
      <c r="Q28" s="52"/>
      <c r="R28" s="53"/>
      <c r="S28" s="53"/>
      <c r="T28" s="49"/>
      <c r="U28" s="49"/>
    </row>
    <row r="29" spans="1:24" x14ac:dyDescent="0.3">
      <c r="A29" s="368"/>
      <c r="B29" s="346">
        <v>10</v>
      </c>
      <c r="C29" s="180">
        <v>73.753799999999998</v>
      </c>
      <c r="D29" s="180">
        <v>228.45959999999999</v>
      </c>
      <c r="E29" s="180">
        <v>224.97579999999999</v>
      </c>
      <c r="F29" s="347"/>
      <c r="G29" s="347"/>
      <c r="H29" s="180">
        <f t="shared" si="12"/>
        <v>1.2511377332550249</v>
      </c>
      <c r="I29" s="347"/>
      <c r="J29" s="347"/>
      <c r="K29" s="55"/>
      <c r="M29" s="60"/>
      <c r="N29" s="55"/>
      <c r="P29" s="49"/>
      <c r="Q29" s="52"/>
      <c r="R29" s="53"/>
      <c r="S29" s="53"/>
      <c r="T29" s="49"/>
      <c r="U29" s="49"/>
    </row>
    <row r="30" spans="1:24" x14ac:dyDescent="0.3">
      <c r="A30" s="368"/>
      <c r="B30" s="346">
        <v>11</v>
      </c>
      <c r="C30" s="180">
        <v>76.491000000000014</v>
      </c>
      <c r="D30" s="180">
        <v>242.54520000000005</v>
      </c>
      <c r="E30" s="180">
        <v>228.84883025868282</v>
      </c>
      <c r="F30" s="347"/>
      <c r="G30" s="347"/>
      <c r="H30" s="180">
        <f t="shared" si="12"/>
        <v>1.2055681542962904</v>
      </c>
      <c r="I30" s="347"/>
      <c r="J30" s="347"/>
      <c r="K30" s="55"/>
      <c r="M30" s="55"/>
      <c r="N30" s="55"/>
      <c r="P30" s="49"/>
      <c r="Q30" s="52"/>
      <c r="R30" s="53"/>
      <c r="S30" s="53"/>
      <c r="T30" s="49"/>
      <c r="U30" s="49"/>
    </row>
    <row r="31" spans="1:24" x14ac:dyDescent="0.3">
      <c r="A31" s="366" t="s">
        <v>145</v>
      </c>
      <c r="B31" s="344">
        <v>1</v>
      </c>
      <c r="C31" s="179">
        <v>75.906000000000006</v>
      </c>
      <c r="D31" s="179">
        <v>214.53313725490196</v>
      </c>
      <c r="E31" s="179">
        <v>208.75099999999983</v>
      </c>
      <c r="F31" s="345">
        <f>AVERAGE(E31:E33)</f>
        <v>219.72146666666663</v>
      </c>
      <c r="G31" s="345">
        <f>STDEV(E31:E33)</f>
        <v>9.5530913830725588</v>
      </c>
      <c r="H31" s="179">
        <f t="shared" si="12"/>
        <v>1.2079708682608028</v>
      </c>
      <c r="I31" s="345">
        <f>AVERAGE(H31:H33)</f>
        <v>1.2400783487324949</v>
      </c>
      <c r="J31" s="345">
        <f>STDEV(H31:H33)</f>
        <v>2.8556322248291601E-2</v>
      </c>
      <c r="K31" s="55"/>
      <c r="M31" s="55"/>
      <c r="N31" s="55"/>
      <c r="P31" s="49"/>
      <c r="Q31" s="52"/>
      <c r="R31" s="53"/>
      <c r="S31" s="53"/>
      <c r="T31" s="49"/>
      <c r="U31" s="49"/>
    </row>
    <row r="32" spans="1:24" x14ac:dyDescent="0.3">
      <c r="A32" s="366"/>
      <c r="B32" s="344">
        <v>6</v>
      </c>
      <c r="C32" s="179">
        <v>77.292800000000028</v>
      </c>
      <c r="D32" s="179">
        <v>224.25239999999997</v>
      </c>
      <c r="E32" s="179">
        <v>224.20759999999999</v>
      </c>
      <c r="F32" s="345"/>
      <c r="G32" s="345"/>
      <c r="H32" s="179">
        <f t="shared" si="12"/>
        <v>1.2496285657948436</v>
      </c>
      <c r="I32" s="345"/>
      <c r="J32" s="345"/>
      <c r="K32" s="55"/>
      <c r="M32" s="55"/>
      <c r="N32" s="55"/>
      <c r="P32" s="49"/>
      <c r="Q32" s="52"/>
      <c r="R32" s="53"/>
      <c r="S32" s="53"/>
      <c r="T32" s="49"/>
      <c r="U32" s="49"/>
    </row>
    <row r="33" spans="1:21" x14ac:dyDescent="0.3">
      <c r="A33" s="366"/>
      <c r="B33" s="344">
        <v>8</v>
      </c>
      <c r="C33" s="179">
        <v>75.952800000000011</v>
      </c>
      <c r="D33" s="179">
        <v>225.14580000000001</v>
      </c>
      <c r="E33" s="179">
        <v>226.20580000000001</v>
      </c>
      <c r="F33" s="345"/>
      <c r="G33" s="345"/>
      <c r="H33" s="179">
        <f t="shared" si="12"/>
        <v>1.2626356121418378</v>
      </c>
      <c r="I33" s="345"/>
      <c r="J33" s="345"/>
      <c r="K33" s="55"/>
      <c r="M33" s="55"/>
      <c r="N33" s="55"/>
      <c r="P33" s="49"/>
      <c r="Q33" s="52"/>
      <c r="R33" s="53"/>
      <c r="S33" s="53"/>
      <c r="T33" s="49"/>
      <c r="U33" s="49"/>
    </row>
    <row r="34" spans="1:21" x14ac:dyDescent="0.3">
      <c r="A34" s="368" t="s">
        <v>146</v>
      </c>
      <c r="B34" s="346">
        <v>5</v>
      </c>
      <c r="C34" s="180">
        <v>78.274200000000022</v>
      </c>
      <c r="D34" s="180">
        <v>216.13820000000004</v>
      </c>
      <c r="E34" s="180">
        <v>212.25279999999998</v>
      </c>
      <c r="F34" s="347">
        <f t="shared" ref="F34" si="13">AVERAGE(E34:E36)</f>
        <v>216.94920000000002</v>
      </c>
      <c r="G34" s="347">
        <f t="shared" ref="G34" si="14">STDEV(E34:E36)</f>
        <v>5.8324843660313208</v>
      </c>
      <c r="H34" s="180">
        <f t="shared" si="12"/>
        <v>1.211658866807183</v>
      </c>
      <c r="I34" s="347">
        <f t="shared" ref="I34" si="15">AVERAGE(H34:H36)</f>
        <v>1.223105100420445</v>
      </c>
      <c r="J34" s="347">
        <f t="shared" ref="J34" si="16">STDEV(H34:H36)</f>
        <v>1.7292145575314145E-2</v>
      </c>
      <c r="K34" s="55"/>
      <c r="M34" s="55"/>
      <c r="N34" s="55"/>
      <c r="P34" s="49"/>
      <c r="Q34" s="52"/>
      <c r="R34" s="53"/>
      <c r="S34" s="53"/>
      <c r="T34" s="49"/>
      <c r="U34" s="49"/>
    </row>
    <row r="35" spans="1:21" x14ac:dyDescent="0.3">
      <c r="A35" s="368"/>
      <c r="B35" s="346">
        <v>9</v>
      </c>
      <c r="C35" s="180">
        <v>74.866199999999992</v>
      </c>
      <c r="D35" s="180">
        <v>222.78199999999993</v>
      </c>
      <c r="E35" s="180">
        <v>215.11700000000008</v>
      </c>
      <c r="F35" s="347"/>
      <c r="G35" s="347"/>
      <c r="H35" s="180">
        <f t="shared" si="12"/>
        <v>1.2146593746261141</v>
      </c>
      <c r="I35" s="347"/>
      <c r="J35" s="347"/>
      <c r="K35" s="55"/>
      <c r="M35" s="55"/>
      <c r="N35" s="55"/>
      <c r="P35" s="49"/>
      <c r="Q35" s="52"/>
      <c r="R35" s="53"/>
      <c r="S35" s="53"/>
      <c r="T35" s="49"/>
      <c r="U35" s="49"/>
    </row>
    <row r="36" spans="1:21" x14ac:dyDescent="0.3">
      <c r="A36" s="368"/>
      <c r="B36" s="346">
        <v>14</v>
      </c>
      <c r="C36" s="180">
        <v>74.367200000000011</v>
      </c>
      <c r="D36" s="180">
        <v>227.79999999999993</v>
      </c>
      <c r="E36" s="180">
        <v>223.47779999999997</v>
      </c>
      <c r="F36" s="347"/>
      <c r="G36" s="347"/>
      <c r="H36" s="180">
        <f t="shared" si="12"/>
        <v>1.2429970598280378</v>
      </c>
      <c r="I36" s="347"/>
      <c r="J36" s="347"/>
      <c r="K36" s="55"/>
      <c r="M36" s="55"/>
      <c r="N36" s="55"/>
      <c r="P36" s="49"/>
      <c r="Q36" s="52"/>
      <c r="R36" s="53"/>
      <c r="S36" s="53"/>
      <c r="T36" s="49"/>
      <c r="U36" s="49"/>
    </row>
    <row r="37" spans="1:21" x14ac:dyDescent="0.3">
      <c r="A37" s="366" t="s">
        <v>147</v>
      </c>
      <c r="B37" s="344">
        <v>4</v>
      </c>
      <c r="C37" s="179">
        <v>77.371600000000001</v>
      </c>
      <c r="D37" s="179">
        <v>226.06660000000002</v>
      </c>
      <c r="E37" s="179">
        <v>215.76899999999992</v>
      </c>
      <c r="F37" s="345">
        <f t="shared" ref="F37" si="17">AVERAGE(E37:E39)</f>
        <v>201.92073333333329</v>
      </c>
      <c r="G37" s="345">
        <f t="shared" ref="G37" si="18">STDEV(E37:E39)</f>
        <v>12.021942048326979</v>
      </c>
      <c r="H37" s="179">
        <f t="shared" si="12"/>
        <v>1.1950933494527576</v>
      </c>
      <c r="I37" s="345">
        <f t="shared" ref="I37" si="19">AVERAGE(H37:H39)</f>
        <v>1.156943398277207</v>
      </c>
      <c r="J37" s="345">
        <f t="shared" ref="J37" si="20">STDEV(H37:H39)</f>
        <v>3.7905881856954107E-2</v>
      </c>
      <c r="K37" s="55"/>
      <c r="M37" s="55"/>
      <c r="N37" s="55"/>
      <c r="P37" s="49"/>
      <c r="Q37" s="52"/>
      <c r="R37" s="53"/>
      <c r="S37" s="53"/>
      <c r="T37" s="49"/>
      <c r="U37" s="49"/>
    </row>
    <row r="38" spans="1:21" x14ac:dyDescent="0.3">
      <c r="A38" s="366"/>
      <c r="B38" s="344">
        <v>12</v>
      </c>
      <c r="C38" s="179">
        <v>75.60599999999998</v>
      </c>
      <c r="D38" s="179">
        <v>218.44539999999995</v>
      </c>
      <c r="E38" s="179">
        <v>195.83100000000002</v>
      </c>
      <c r="F38" s="345"/>
      <c r="G38" s="345"/>
      <c r="H38" s="179">
        <f t="shared" si="12"/>
        <v>1.1192863937816215</v>
      </c>
      <c r="I38" s="345"/>
      <c r="J38" s="345"/>
      <c r="K38" s="55"/>
      <c r="M38" s="55"/>
      <c r="N38" s="55"/>
      <c r="Q38" s="52"/>
      <c r="R38" s="53"/>
      <c r="S38" s="53"/>
      <c r="T38" s="49"/>
      <c r="U38" s="49"/>
    </row>
    <row r="39" spans="1:21" x14ac:dyDescent="0.3">
      <c r="A39" s="366"/>
      <c r="B39" s="344">
        <v>15</v>
      </c>
      <c r="C39" s="179">
        <v>74.504999999999995</v>
      </c>
      <c r="D39" s="179">
        <v>207.67139999999992</v>
      </c>
      <c r="E39" s="179">
        <v>194.16219999999998</v>
      </c>
      <c r="F39" s="345"/>
      <c r="G39" s="345"/>
      <c r="H39" s="179">
        <f t="shared" si="12"/>
        <v>1.1564504515972425</v>
      </c>
      <c r="I39" s="345"/>
      <c r="J39" s="345"/>
      <c r="K39" s="55"/>
      <c r="M39" s="55"/>
      <c r="N39" s="55"/>
      <c r="Q39" s="52"/>
      <c r="R39" s="53"/>
      <c r="S39" s="53"/>
      <c r="T39" s="49"/>
      <c r="U39" s="49"/>
    </row>
    <row r="40" spans="1:21" x14ac:dyDescent="0.3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  <c r="Q40" s="52"/>
      <c r="R40" s="53"/>
      <c r="S40" s="53"/>
      <c r="T40" s="49"/>
      <c r="U40" s="49"/>
    </row>
    <row r="41" spans="1:21" x14ac:dyDescent="0.3">
      <c r="A41" s="54" t="s">
        <v>74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  <c r="P41" s="49"/>
      <c r="Q41" s="52"/>
      <c r="R41" s="53"/>
      <c r="S41" s="53"/>
      <c r="T41" s="49"/>
      <c r="U41" s="49"/>
    </row>
    <row r="42" spans="1:21" x14ac:dyDescent="0.3">
      <c r="A42" s="177" t="s">
        <v>60</v>
      </c>
      <c r="B42" s="177" t="s">
        <v>4</v>
      </c>
      <c r="C42" s="177" t="s">
        <v>75</v>
      </c>
      <c r="D42" s="178" t="s">
        <v>76</v>
      </c>
      <c r="E42" s="177" t="s">
        <v>77</v>
      </c>
      <c r="F42" s="177" t="s">
        <v>78</v>
      </c>
      <c r="G42" s="178" t="s">
        <v>79</v>
      </c>
      <c r="H42" s="177" t="s">
        <v>69</v>
      </c>
      <c r="I42" s="177" t="s">
        <v>80</v>
      </c>
      <c r="J42" s="177" t="s">
        <v>48</v>
      </c>
      <c r="K42" s="55"/>
      <c r="L42" s="373"/>
      <c r="P42" s="49"/>
      <c r="Q42" s="52"/>
      <c r="R42" s="53"/>
      <c r="S42" s="53"/>
      <c r="T42" s="49"/>
      <c r="U42" s="49"/>
    </row>
    <row r="43" spans="1:21" x14ac:dyDescent="0.3">
      <c r="A43" s="374" t="s">
        <v>67</v>
      </c>
      <c r="B43" s="351">
        <v>3</v>
      </c>
      <c r="C43" s="181">
        <v>3756.8599999999997</v>
      </c>
      <c r="D43" s="375">
        <v>12089.760000000002</v>
      </c>
      <c r="E43" s="181">
        <v>0</v>
      </c>
      <c r="F43" s="181">
        <f>D43-C43+E43</f>
        <v>8332.9000000000015</v>
      </c>
      <c r="G43" s="181">
        <v>10956.379999999997</v>
      </c>
      <c r="H43" s="181">
        <f>G43/F43</f>
        <v>1.3148339713665105</v>
      </c>
      <c r="I43" s="352">
        <f>AVERAGE(H43:H45)</f>
        <v>1.3353249586285016</v>
      </c>
      <c r="J43" s="352">
        <f>STDEV(H43:H45)</f>
        <v>1.7807013054015712E-2</v>
      </c>
      <c r="K43" s="55"/>
      <c r="L43" s="373"/>
      <c r="Q43" s="52"/>
      <c r="R43" s="53"/>
      <c r="S43" s="369"/>
      <c r="T43" s="49"/>
      <c r="U43" s="49"/>
    </row>
    <row r="44" spans="1:21" x14ac:dyDescent="0.3">
      <c r="A44" s="374"/>
      <c r="B44" s="351">
        <v>7</v>
      </c>
      <c r="C44" s="353">
        <v>3857.5899999999979</v>
      </c>
      <c r="D44" s="375">
        <v>12538.730000000001</v>
      </c>
      <c r="E44" s="181">
        <v>0</v>
      </c>
      <c r="F44" s="181">
        <f t="shared" ref="F44:F57" si="21">D44-C44+E44</f>
        <v>8681.1400000000031</v>
      </c>
      <c r="G44" s="181">
        <v>11668.27</v>
      </c>
      <c r="H44" s="181">
        <f>G44/F44</f>
        <v>1.3440942088251078</v>
      </c>
      <c r="I44" s="352"/>
      <c r="J44" s="352"/>
      <c r="K44" s="55"/>
      <c r="L44" s="373"/>
      <c r="P44" s="49"/>
      <c r="Q44" s="52"/>
      <c r="R44" s="53"/>
      <c r="S44" s="369"/>
      <c r="T44" s="49"/>
      <c r="U44" s="49"/>
    </row>
    <row r="45" spans="1:21" x14ac:dyDescent="0.3">
      <c r="A45" s="374"/>
      <c r="B45" s="351">
        <v>13</v>
      </c>
      <c r="C45" s="353">
        <v>3777.5</v>
      </c>
      <c r="D45" s="375">
        <v>12449.820000000003</v>
      </c>
      <c r="E45" s="181">
        <v>0</v>
      </c>
      <c r="F45" s="181">
        <f t="shared" si="21"/>
        <v>8672.3200000000033</v>
      </c>
      <c r="G45" s="181">
        <v>11682.020000000008</v>
      </c>
      <c r="H45" s="181">
        <f>G45/F45</f>
        <v>1.3470466956938862</v>
      </c>
      <c r="I45" s="352"/>
      <c r="J45" s="352"/>
      <c r="K45" s="55"/>
      <c r="M45" s="55"/>
      <c r="N45" s="55"/>
      <c r="O45" s="56"/>
      <c r="P45" s="49"/>
      <c r="Q45" s="52"/>
      <c r="R45" s="53"/>
      <c r="S45" s="369"/>
      <c r="T45" s="49"/>
      <c r="U45" s="49"/>
    </row>
    <row r="46" spans="1:21" x14ac:dyDescent="0.3">
      <c r="A46" s="368" t="s">
        <v>144</v>
      </c>
      <c r="B46" s="346">
        <v>2</v>
      </c>
      <c r="C46" s="180">
        <v>3858.2799999999993</v>
      </c>
      <c r="D46" s="376">
        <v>12376.889999999994</v>
      </c>
      <c r="E46" s="180">
        <v>0</v>
      </c>
      <c r="F46" s="180">
        <f t="shared" si="21"/>
        <v>8518.6099999999951</v>
      </c>
      <c r="G46" s="180">
        <v>11684.279999999999</v>
      </c>
      <c r="H46" s="180">
        <f t="shared" ref="H46:H51" si="22">G46/F46</f>
        <v>1.3716181395791105</v>
      </c>
      <c r="I46" s="347">
        <f>AVERAGE(H46:H48)</f>
        <v>1.4013308486326681</v>
      </c>
      <c r="J46" s="347">
        <f>STDEV(H46:H48)</f>
        <v>4.5917285572510617E-2</v>
      </c>
      <c r="K46" s="55"/>
      <c r="M46" s="55"/>
      <c r="N46" s="55"/>
      <c r="O46" s="56"/>
      <c r="P46" s="49"/>
      <c r="Q46" s="52"/>
      <c r="R46" s="53"/>
      <c r="S46" s="369"/>
      <c r="T46" s="49"/>
      <c r="U46" s="49"/>
    </row>
    <row r="47" spans="1:21" x14ac:dyDescent="0.3">
      <c r="A47" s="368"/>
      <c r="B47" s="346">
        <v>10</v>
      </c>
      <c r="C47" s="354">
        <v>3687.6899999999996</v>
      </c>
      <c r="D47" s="376">
        <v>11422.98</v>
      </c>
      <c r="E47" s="180">
        <v>0</v>
      </c>
      <c r="F47" s="180">
        <f t="shared" si="21"/>
        <v>7735.29</v>
      </c>
      <c r="G47" s="180">
        <v>11248.79</v>
      </c>
      <c r="H47" s="180">
        <f t="shared" si="22"/>
        <v>1.454216971826525</v>
      </c>
      <c r="I47" s="347"/>
      <c r="J47" s="347"/>
      <c r="K47" s="55"/>
      <c r="P47" s="49"/>
      <c r="R47" s="53"/>
      <c r="S47" s="369"/>
      <c r="T47" s="49"/>
      <c r="U47" s="49"/>
    </row>
    <row r="48" spans="1:21" x14ac:dyDescent="0.3">
      <c r="A48" s="368"/>
      <c r="B48" s="346">
        <v>11</v>
      </c>
      <c r="C48" s="354">
        <v>3824.5500000000006</v>
      </c>
      <c r="D48" s="376">
        <v>12127.260000000002</v>
      </c>
      <c r="E48" s="180">
        <v>0</v>
      </c>
      <c r="F48" s="180">
        <f t="shared" si="21"/>
        <v>8302.7100000000009</v>
      </c>
      <c r="G48" s="180">
        <v>11442.44151293414</v>
      </c>
      <c r="H48" s="180">
        <f t="shared" si="22"/>
        <v>1.378157434492369</v>
      </c>
      <c r="I48" s="347"/>
      <c r="J48" s="347"/>
      <c r="K48" s="55"/>
      <c r="M48" s="55"/>
      <c r="N48" s="55"/>
      <c r="O48" s="56"/>
      <c r="P48" s="49"/>
      <c r="Q48" s="52"/>
      <c r="R48" s="53"/>
      <c r="T48" s="49"/>
      <c r="U48" s="49"/>
    </row>
    <row r="49" spans="1:21" x14ac:dyDescent="0.3">
      <c r="A49" s="374" t="s">
        <v>145</v>
      </c>
      <c r="B49" s="351">
        <v>1</v>
      </c>
      <c r="C49" s="181">
        <v>3795.3000000000006</v>
      </c>
      <c r="D49" s="375">
        <v>10941.19</v>
      </c>
      <c r="E49" s="181">
        <v>0</v>
      </c>
      <c r="F49" s="181">
        <f t="shared" si="21"/>
        <v>7145.8899999999994</v>
      </c>
      <c r="G49" s="181">
        <v>10437.549999999997</v>
      </c>
      <c r="H49" s="181">
        <f t="shared" si="22"/>
        <v>1.4606368136089414</v>
      </c>
      <c r="I49" s="352">
        <f>AVERAGE(H49:H51)</f>
        <v>1.5008245580721187</v>
      </c>
      <c r="J49" s="352">
        <f>STDEV(H49:H51)</f>
        <v>3.5122561696047182E-2</v>
      </c>
      <c r="K49" s="55"/>
      <c r="M49" s="55"/>
      <c r="N49" s="55"/>
      <c r="O49" s="56"/>
      <c r="Q49" s="52"/>
      <c r="R49" s="53"/>
      <c r="T49" s="49"/>
      <c r="U49" s="49"/>
    </row>
    <row r="50" spans="1:21" x14ac:dyDescent="0.3">
      <c r="A50" s="374"/>
      <c r="B50" s="351">
        <v>6</v>
      </c>
      <c r="C50" s="353">
        <v>3864.6400000000012</v>
      </c>
      <c r="D50" s="375">
        <v>11212.619999999999</v>
      </c>
      <c r="E50" s="181">
        <v>0</v>
      </c>
      <c r="F50" s="181">
        <f t="shared" si="21"/>
        <v>7347.9799999999977</v>
      </c>
      <c r="G50" s="181">
        <v>11210.380000000001</v>
      </c>
      <c r="H50" s="181">
        <f t="shared" si="22"/>
        <v>1.5256410605363657</v>
      </c>
      <c r="I50" s="352"/>
      <c r="J50" s="352"/>
      <c r="K50" s="55"/>
      <c r="M50" s="55"/>
      <c r="N50" s="55"/>
      <c r="O50" s="56"/>
      <c r="Q50" s="52"/>
      <c r="R50" s="53"/>
      <c r="T50" s="49"/>
      <c r="U50" s="49"/>
    </row>
    <row r="51" spans="1:21" x14ac:dyDescent="0.3">
      <c r="A51" s="374"/>
      <c r="B51" s="351">
        <v>8</v>
      </c>
      <c r="C51" s="353">
        <v>3797.6400000000003</v>
      </c>
      <c r="D51" s="375">
        <v>11257.29</v>
      </c>
      <c r="E51" s="181">
        <v>0</v>
      </c>
      <c r="F51" s="181">
        <f t="shared" si="21"/>
        <v>7459.6500000000005</v>
      </c>
      <c r="G51" s="181">
        <v>11310.289999999997</v>
      </c>
      <c r="H51" s="181">
        <f t="shared" si="22"/>
        <v>1.5161958000710485</v>
      </c>
      <c r="I51" s="352"/>
      <c r="J51" s="352"/>
      <c r="K51" s="55"/>
      <c r="M51" s="55"/>
      <c r="N51" s="55"/>
      <c r="O51" s="56"/>
      <c r="Q51" s="49"/>
      <c r="R51" s="49"/>
      <c r="T51" s="49"/>
      <c r="U51" s="49"/>
    </row>
    <row r="52" spans="1:21" x14ac:dyDescent="0.3">
      <c r="A52" s="368" t="s">
        <v>146</v>
      </c>
      <c r="B52" s="346">
        <v>5</v>
      </c>
      <c r="C52" s="180">
        <v>3913.7100000000009</v>
      </c>
      <c r="D52" s="376">
        <v>10806.910000000002</v>
      </c>
      <c r="E52" s="180">
        <v>0</v>
      </c>
      <c r="F52" s="180">
        <f t="shared" si="21"/>
        <v>6893.2000000000007</v>
      </c>
      <c r="G52" s="180">
        <v>10612.639999999998</v>
      </c>
      <c r="H52" s="180">
        <f t="shared" ref="H52:H57" si="23">G52/F52</f>
        <v>1.5395810363836819</v>
      </c>
      <c r="I52" s="347">
        <f t="shared" ref="I52" si="24">AVERAGE(H52:H54)</f>
        <v>1.4834735818671911</v>
      </c>
      <c r="J52" s="347">
        <f t="shared" ref="J52" si="25">STDEV(H52:H54)</f>
        <v>4.8602912728577113E-2</v>
      </c>
      <c r="K52" s="55"/>
      <c r="M52" s="55"/>
      <c r="N52" s="55"/>
      <c r="O52" s="56"/>
      <c r="Q52" s="49"/>
      <c r="R52" s="49"/>
      <c r="T52" s="49"/>
      <c r="U52" s="49"/>
    </row>
    <row r="53" spans="1:21" x14ac:dyDescent="0.3">
      <c r="A53" s="368"/>
      <c r="B53" s="346">
        <v>9</v>
      </c>
      <c r="C53" s="354">
        <v>3743.3099999999995</v>
      </c>
      <c r="D53" s="376">
        <v>11139.099999999997</v>
      </c>
      <c r="E53" s="180">
        <v>0</v>
      </c>
      <c r="F53" s="180">
        <f t="shared" si="21"/>
        <v>7395.7899999999972</v>
      </c>
      <c r="G53" s="180">
        <v>10755.849999999999</v>
      </c>
      <c r="H53" s="180">
        <f t="shared" si="23"/>
        <v>1.4543206337659671</v>
      </c>
      <c r="I53" s="347"/>
      <c r="J53" s="347"/>
      <c r="K53" s="49"/>
    </row>
    <row r="54" spans="1:21" x14ac:dyDescent="0.3">
      <c r="A54" s="368"/>
      <c r="B54" s="346">
        <v>14</v>
      </c>
      <c r="C54" s="354">
        <v>3718.3600000000006</v>
      </c>
      <c r="D54" s="376">
        <v>11389.999999999996</v>
      </c>
      <c r="E54" s="180">
        <v>0</v>
      </c>
      <c r="F54" s="180">
        <f t="shared" si="21"/>
        <v>7671.6399999999958</v>
      </c>
      <c r="G54" s="180">
        <v>11173.89</v>
      </c>
      <c r="H54" s="180">
        <f t="shared" si="23"/>
        <v>1.456519075451925</v>
      </c>
      <c r="I54" s="347"/>
      <c r="J54" s="347"/>
      <c r="K54" s="49"/>
      <c r="L54" s="56"/>
      <c r="S54" s="49"/>
    </row>
    <row r="55" spans="1:21" x14ac:dyDescent="0.3">
      <c r="A55" s="374" t="s">
        <v>147</v>
      </c>
      <c r="B55" s="351">
        <v>4</v>
      </c>
      <c r="C55" s="181">
        <v>3868.5800000000004</v>
      </c>
      <c r="D55" s="375">
        <v>11303.330000000002</v>
      </c>
      <c r="E55" s="181">
        <v>0</v>
      </c>
      <c r="F55" s="181">
        <f t="shared" si="21"/>
        <v>7434.7500000000018</v>
      </c>
      <c r="G55" s="181">
        <v>10788.45</v>
      </c>
      <c r="H55" s="181">
        <f t="shared" si="23"/>
        <v>1.4510844345808531</v>
      </c>
      <c r="I55" s="352">
        <f t="shared" ref="I55" si="26">AVERAGE(H55:H57)</f>
        <v>1.4267045599150763</v>
      </c>
      <c r="J55" s="352">
        <f t="shared" ref="J55" si="27">STDEV(H55:H57)</f>
        <v>4.8377820983095343E-2</v>
      </c>
      <c r="K55" s="49"/>
      <c r="L55" s="56"/>
      <c r="S55" s="49"/>
    </row>
    <row r="56" spans="1:21" x14ac:dyDescent="0.3">
      <c r="A56" s="374"/>
      <c r="B56" s="351">
        <v>12</v>
      </c>
      <c r="C56" s="353">
        <v>3780.2999999999988</v>
      </c>
      <c r="D56" s="375">
        <v>10922.269999999997</v>
      </c>
      <c r="E56" s="181">
        <v>0</v>
      </c>
      <c r="F56" s="181">
        <f t="shared" si="21"/>
        <v>7141.9699999999975</v>
      </c>
      <c r="G56" s="181">
        <v>9791.5499999999993</v>
      </c>
      <c r="H56" s="181">
        <f t="shared" si="23"/>
        <v>1.3709872766197566</v>
      </c>
      <c r="I56" s="352"/>
      <c r="J56" s="352"/>
      <c r="K56" s="49"/>
      <c r="L56" s="56"/>
      <c r="S56" s="49"/>
    </row>
    <row r="57" spans="1:21" x14ac:dyDescent="0.3">
      <c r="A57" s="374"/>
      <c r="B57" s="351">
        <v>15</v>
      </c>
      <c r="C57" s="353">
        <v>3725.25</v>
      </c>
      <c r="D57" s="375">
        <v>10383.569999999996</v>
      </c>
      <c r="E57" s="181">
        <v>0</v>
      </c>
      <c r="F57" s="181">
        <f t="shared" si="21"/>
        <v>6658.3199999999961</v>
      </c>
      <c r="G57" s="181">
        <v>9708.1100000000024</v>
      </c>
      <c r="H57" s="181">
        <f t="shared" si="23"/>
        <v>1.4580419685446191</v>
      </c>
      <c r="I57" s="352"/>
      <c r="J57" s="352"/>
      <c r="K57" s="49"/>
      <c r="L57" s="56"/>
    </row>
    <row r="58" spans="1:21" x14ac:dyDescent="0.3">
      <c r="A58" s="377"/>
      <c r="B58" s="348"/>
      <c r="C58" s="349"/>
      <c r="D58" s="350"/>
      <c r="E58" s="350"/>
      <c r="F58" s="350"/>
      <c r="G58" s="350"/>
      <c r="H58" s="350"/>
      <c r="I58" s="350"/>
      <c r="J58" s="350"/>
      <c r="K58" s="49"/>
      <c r="L58" s="56"/>
      <c r="P58" s="49"/>
    </row>
    <row r="59" spans="1:21" x14ac:dyDescent="0.3">
      <c r="A59" s="54" t="s">
        <v>81</v>
      </c>
      <c r="B59" s="56"/>
      <c r="H59" s="56"/>
      <c r="I59" s="56"/>
      <c r="J59" s="49"/>
      <c r="K59" s="49"/>
      <c r="L59" s="55"/>
      <c r="S59" s="49"/>
    </row>
    <row r="60" spans="1:21" x14ac:dyDescent="0.3">
      <c r="A60" s="177" t="s">
        <v>60</v>
      </c>
      <c r="B60" s="177" t="s">
        <v>4</v>
      </c>
      <c r="C60" s="177" t="s">
        <v>82</v>
      </c>
      <c r="D60" s="178" t="s">
        <v>83</v>
      </c>
      <c r="E60" s="182" t="s">
        <v>81</v>
      </c>
      <c r="F60" s="177" t="s">
        <v>84</v>
      </c>
      <c r="G60" s="177" t="s">
        <v>48</v>
      </c>
      <c r="H60" s="56"/>
      <c r="I60" s="56"/>
      <c r="J60" s="56"/>
      <c r="K60" s="55"/>
      <c r="L60" s="55"/>
      <c r="M60" s="55"/>
      <c r="N60" s="55"/>
      <c r="O60" s="56"/>
      <c r="Q60" s="49"/>
      <c r="R60" s="49"/>
      <c r="S60" s="49"/>
      <c r="T60" s="49"/>
      <c r="U60" s="49"/>
    </row>
    <row r="61" spans="1:21" x14ac:dyDescent="0.3">
      <c r="A61" s="357" t="s">
        <v>67</v>
      </c>
      <c r="B61" s="62">
        <v>3</v>
      </c>
      <c r="C61" s="183">
        <v>50</v>
      </c>
      <c r="D61" s="183">
        <v>50</v>
      </c>
      <c r="E61" s="184">
        <f>D61*100/C61</f>
        <v>100</v>
      </c>
      <c r="F61" s="317">
        <f>AVERAGE(E61:E63)</f>
        <v>100</v>
      </c>
      <c r="G61" s="317">
        <f>STDEV(E61:E63)</f>
        <v>0</v>
      </c>
      <c r="H61" s="55"/>
      <c r="I61" s="55"/>
      <c r="J61" s="56"/>
      <c r="K61" s="60"/>
      <c r="L61" s="56"/>
      <c r="M61" s="55"/>
      <c r="N61" s="55"/>
      <c r="O61" s="56"/>
      <c r="Q61" s="49"/>
      <c r="R61" s="49"/>
      <c r="S61" s="49"/>
      <c r="T61" s="49"/>
      <c r="U61" s="49"/>
    </row>
    <row r="62" spans="1:21" x14ac:dyDescent="0.3">
      <c r="A62" s="358"/>
      <c r="B62" s="63">
        <v>7</v>
      </c>
      <c r="C62" s="183">
        <v>50</v>
      </c>
      <c r="D62" s="183">
        <v>50</v>
      </c>
      <c r="E62" s="184">
        <f>D62*100/C62</f>
        <v>100</v>
      </c>
      <c r="F62" s="318"/>
      <c r="G62" s="318"/>
      <c r="H62" s="55"/>
      <c r="I62" s="55"/>
      <c r="J62" s="55"/>
      <c r="K62" s="55"/>
      <c r="L62" s="55"/>
      <c r="M62" s="55"/>
      <c r="N62" s="55"/>
      <c r="O62" s="56"/>
      <c r="P62" s="49"/>
      <c r="Q62" s="49"/>
      <c r="R62" s="49"/>
      <c r="S62" s="49"/>
      <c r="T62" s="49"/>
      <c r="U62" s="49"/>
    </row>
    <row r="63" spans="1:21" x14ac:dyDescent="0.3">
      <c r="A63" s="358"/>
      <c r="B63" s="62">
        <v>13</v>
      </c>
      <c r="C63" s="183">
        <v>50</v>
      </c>
      <c r="D63" s="183">
        <v>50</v>
      </c>
      <c r="E63" s="184">
        <f>D63*100/C63</f>
        <v>100</v>
      </c>
      <c r="F63" s="318"/>
      <c r="G63" s="318"/>
      <c r="H63" s="55"/>
      <c r="I63" s="55"/>
      <c r="J63" s="55"/>
      <c r="K63" s="56"/>
      <c r="L63" s="55"/>
      <c r="M63" s="56"/>
      <c r="N63" s="56"/>
      <c r="O63" s="56"/>
      <c r="P63" s="49"/>
      <c r="S63" s="49"/>
    </row>
    <row r="64" spans="1:21" x14ac:dyDescent="0.3">
      <c r="A64" s="359" t="s">
        <v>144</v>
      </c>
      <c r="B64" s="64">
        <v>2</v>
      </c>
      <c r="C64" s="185">
        <v>50</v>
      </c>
      <c r="D64" s="185">
        <v>50</v>
      </c>
      <c r="E64" s="355">
        <f t="shared" ref="E64:E75" si="28">D64*100/C64</f>
        <v>100</v>
      </c>
      <c r="F64" s="315">
        <f>AVERAGE(E64:E66)</f>
        <v>100</v>
      </c>
      <c r="G64" s="315">
        <f>STDEV(E64:E66)</f>
        <v>0</v>
      </c>
      <c r="H64" s="56"/>
      <c r="I64" s="56"/>
      <c r="J64" s="55"/>
      <c r="K64" s="56"/>
      <c r="L64" s="56"/>
      <c r="M64" s="56"/>
      <c r="N64" s="56"/>
      <c r="O64" s="56"/>
      <c r="P64" s="49"/>
      <c r="S64" s="49"/>
    </row>
    <row r="65" spans="1:21" x14ac:dyDescent="0.3">
      <c r="A65" s="360"/>
      <c r="B65" s="65">
        <v>10</v>
      </c>
      <c r="C65" s="185">
        <v>50</v>
      </c>
      <c r="D65" s="185">
        <v>50</v>
      </c>
      <c r="E65" s="355">
        <f t="shared" si="28"/>
        <v>100</v>
      </c>
      <c r="F65" s="316"/>
      <c r="G65" s="316"/>
      <c r="H65" s="55"/>
      <c r="I65" s="55"/>
      <c r="J65" s="56"/>
      <c r="K65" s="56"/>
      <c r="L65" s="56"/>
      <c r="M65" s="56"/>
      <c r="N65" s="56"/>
      <c r="O65" s="56"/>
      <c r="P65" s="49"/>
      <c r="S65" s="49"/>
    </row>
    <row r="66" spans="1:21" x14ac:dyDescent="0.3">
      <c r="A66" s="360"/>
      <c r="B66" s="64">
        <v>11</v>
      </c>
      <c r="C66" s="185">
        <v>50</v>
      </c>
      <c r="D66" s="185">
        <v>50</v>
      </c>
      <c r="E66" s="355">
        <f t="shared" si="28"/>
        <v>100</v>
      </c>
      <c r="F66" s="316"/>
      <c r="G66" s="316"/>
      <c r="H66" s="55"/>
      <c r="I66" s="55"/>
      <c r="J66" s="55"/>
      <c r="K66" s="55"/>
      <c r="M66" s="55"/>
      <c r="N66" s="55"/>
      <c r="O66" s="56"/>
      <c r="P66" s="49"/>
      <c r="Q66" s="49"/>
      <c r="R66" s="49"/>
      <c r="T66" s="49"/>
      <c r="U66" s="49"/>
    </row>
    <row r="67" spans="1:21" x14ac:dyDescent="0.3">
      <c r="A67" s="357" t="s">
        <v>145</v>
      </c>
      <c r="B67" s="62">
        <v>1</v>
      </c>
      <c r="C67" s="183">
        <v>50</v>
      </c>
      <c r="D67" s="183">
        <v>50</v>
      </c>
      <c r="E67" s="184">
        <f t="shared" si="28"/>
        <v>100</v>
      </c>
      <c r="F67" s="317">
        <f>AVERAGE(E67:E69)</f>
        <v>100</v>
      </c>
      <c r="G67" s="317">
        <f>STDEV(E67:E69)</f>
        <v>0</v>
      </c>
      <c r="H67" s="55"/>
      <c r="I67" s="55"/>
      <c r="J67" s="55"/>
      <c r="K67" s="55"/>
      <c r="M67" s="55"/>
      <c r="N67" s="55"/>
      <c r="O67" s="56"/>
      <c r="P67" s="49"/>
      <c r="Q67" s="49"/>
      <c r="R67" s="49"/>
      <c r="T67" s="49"/>
      <c r="U67" s="49"/>
    </row>
    <row r="68" spans="1:21" x14ac:dyDescent="0.3">
      <c r="A68" s="358"/>
      <c r="B68" s="62">
        <v>6</v>
      </c>
      <c r="C68" s="183">
        <v>50</v>
      </c>
      <c r="D68" s="183">
        <v>50</v>
      </c>
      <c r="E68" s="184">
        <f t="shared" si="28"/>
        <v>100</v>
      </c>
      <c r="F68" s="318"/>
      <c r="G68" s="318"/>
      <c r="H68" s="61"/>
      <c r="I68" s="56"/>
      <c r="J68" s="55"/>
      <c r="K68" s="55"/>
      <c r="M68" s="56"/>
      <c r="N68" s="56"/>
      <c r="O68" s="56"/>
      <c r="P68" s="49"/>
      <c r="Q68" s="49"/>
      <c r="R68" s="49"/>
      <c r="T68" s="49"/>
      <c r="U68" s="49"/>
    </row>
    <row r="69" spans="1:21" x14ac:dyDescent="0.3">
      <c r="A69" s="361"/>
      <c r="B69" s="62">
        <v>8</v>
      </c>
      <c r="C69" s="183">
        <v>50</v>
      </c>
      <c r="D69" s="183">
        <v>50</v>
      </c>
      <c r="E69" s="184">
        <f t="shared" si="28"/>
        <v>100</v>
      </c>
      <c r="F69" s="319"/>
      <c r="G69" s="319"/>
      <c r="H69" s="56"/>
      <c r="I69" s="56"/>
      <c r="J69" s="56"/>
      <c r="K69" s="56"/>
      <c r="M69" s="56"/>
      <c r="N69" s="56"/>
      <c r="O69" s="56"/>
      <c r="P69" s="49"/>
      <c r="Q69" s="49"/>
      <c r="R69" s="49"/>
      <c r="T69" s="49"/>
      <c r="U69" s="49"/>
    </row>
    <row r="70" spans="1:21" x14ac:dyDescent="0.3">
      <c r="A70" s="359" t="s">
        <v>146</v>
      </c>
      <c r="B70" s="64">
        <v>5</v>
      </c>
      <c r="C70" s="185">
        <v>50</v>
      </c>
      <c r="D70" s="185">
        <v>50</v>
      </c>
      <c r="E70" s="355">
        <f t="shared" si="28"/>
        <v>100</v>
      </c>
      <c r="F70" s="315">
        <f t="shared" ref="F70" si="29">AVERAGE(E70:E72)</f>
        <v>100</v>
      </c>
      <c r="G70" s="315">
        <f t="shared" ref="G70" si="30">STDEV(E70:E72)</f>
        <v>0</v>
      </c>
      <c r="H70" s="56"/>
      <c r="I70" s="56"/>
      <c r="J70" s="56"/>
      <c r="K70" s="55"/>
      <c r="M70" s="55"/>
      <c r="N70" s="55"/>
      <c r="O70" s="56"/>
      <c r="Q70" s="49"/>
      <c r="R70" s="49"/>
      <c r="T70" s="49"/>
      <c r="U70" s="49"/>
    </row>
    <row r="71" spans="1:21" x14ac:dyDescent="0.3">
      <c r="A71" s="360"/>
      <c r="B71" s="64">
        <v>9</v>
      </c>
      <c r="C71" s="185">
        <v>50</v>
      </c>
      <c r="D71" s="185">
        <v>50</v>
      </c>
      <c r="E71" s="355">
        <f t="shared" si="28"/>
        <v>100</v>
      </c>
      <c r="F71" s="316"/>
      <c r="G71" s="316"/>
      <c r="H71" s="56"/>
      <c r="I71" s="56"/>
      <c r="J71" s="56"/>
      <c r="K71" s="55"/>
      <c r="M71" s="55"/>
      <c r="N71" s="55"/>
      <c r="O71" s="56"/>
      <c r="Q71" s="49"/>
      <c r="R71" s="49"/>
      <c r="T71" s="49"/>
      <c r="U71" s="49"/>
    </row>
    <row r="72" spans="1:21" x14ac:dyDescent="0.3">
      <c r="A72" s="362"/>
      <c r="B72" s="64">
        <v>14</v>
      </c>
      <c r="C72" s="185">
        <v>50</v>
      </c>
      <c r="D72" s="185">
        <v>50</v>
      </c>
      <c r="E72" s="355">
        <f t="shared" si="28"/>
        <v>100</v>
      </c>
      <c r="F72" s="356"/>
      <c r="G72" s="356"/>
      <c r="J72" s="56"/>
      <c r="K72" s="56"/>
      <c r="M72" s="56"/>
      <c r="N72" s="56"/>
      <c r="O72" s="56"/>
      <c r="Q72" s="49"/>
      <c r="R72" s="49"/>
      <c r="T72" s="49"/>
      <c r="U72" s="49"/>
    </row>
    <row r="73" spans="1:21" x14ac:dyDescent="0.3">
      <c r="A73" s="357" t="s">
        <v>147</v>
      </c>
      <c r="B73" s="62">
        <v>4</v>
      </c>
      <c r="C73" s="183">
        <v>50</v>
      </c>
      <c r="D73" s="183">
        <v>50</v>
      </c>
      <c r="E73" s="184">
        <f t="shared" si="28"/>
        <v>100</v>
      </c>
      <c r="F73" s="317">
        <f t="shared" ref="F73" si="31">AVERAGE(E73:E75)</f>
        <v>100</v>
      </c>
      <c r="G73" s="317">
        <f t="shared" ref="G73" si="32">STDEV(E73:E75)</f>
        <v>0</v>
      </c>
      <c r="K73" s="56"/>
      <c r="M73" s="56"/>
      <c r="N73" s="56"/>
      <c r="O73" s="56"/>
      <c r="Q73" s="49"/>
      <c r="R73" s="49"/>
      <c r="T73" s="49"/>
      <c r="U73" s="49"/>
    </row>
    <row r="74" spans="1:21" x14ac:dyDescent="0.3">
      <c r="A74" s="358"/>
      <c r="B74" s="62">
        <v>12</v>
      </c>
      <c r="C74" s="183">
        <v>50</v>
      </c>
      <c r="D74" s="183">
        <v>50</v>
      </c>
      <c r="E74" s="184">
        <f t="shared" si="28"/>
        <v>100</v>
      </c>
      <c r="F74" s="318"/>
      <c r="G74" s="318"/>
    </row>
    <row r="75" spans="1:21" x14ac:dyDescent="0.3">
      <c r="A75" s="361"/>
      <c r="B75" s="62">
        <v>15</v>
      </c>
      <c r="C75" s="183">
        <v>50</v>
      </c>
      <c r="D75" s="183">
        <v>50</v>
      </c>
      <c r="E75" s="184">
        <f t="shared" si="28"/>
        <v>100</v>
      </c>
      <c r="F75" s="319"/>
      <c r="G75" s="319"/>
    </row>
    <row r="76" spans="1:21" x14ac:dyDescent="0.3">
      <c r="A76" s="56"/>
      <c r="B76" s="56"/>
      <c r="C76" s="56"/>
      <c r="D76" s="56"/>
    </row>
    <row r="77" spans="1:21" x14ac:dyDescent="0.3">
      <c r="A77" s="54" t="s">
        <v>149</v>
      </c>
      <c r="B77" s="56"/>
      <c r="C77" s="56"/>
      <c r="D77" s="56"/>
    </row>
    <row r="78" spans="1:21" x14ac:dyDescent="0.3">
      <c r="A78" s="177" t="s">
        <v>60</v>
      </c>
      <c r="B78" s="177" t="s">
        <v>4</v>
      </c>
      <c r="C78" s="177" t="s">
        <v>47</v>
      </c>
      <c r="D78" s="177" t="s">
        <v>148</v>
      </c>
      <c r="E78" s="383" t="s">
        <v>48</v>
      </c>
      <c r="L78" s="378"/>
      <c r="M78" s="378"/>
      <c r="N78" s="378"/>
      <c r="O78" s="378"/>
      <c r="P78" s="378"/>
      <c r="Q78" s="378"/>
      <c r="R78" s="378"/>
    </row>
    <row r="79" spans="1:21" x14ac:dyDescent="0.3">
      <c r="A79" s="366" t="s">
        <v>67</v>
      </c>
      <c r="B79" s="351">
        <v>3</v>
      </c>
      <c r="C79" s="181">
        <v>11.381982350117113</v>
      </c>
      <c r="D79" s="391">
        <f>AVERAGE(C79:C81)</f>
        <v>11.884370442047278</v>
      </c>
      <c r="E79" s="395">
        <f>STDEV(C79:C81)</f>
        <v>0.58797470826322529</v>
      </c>
      <c r="I79" s="56"/>
      <c r="L79" s="378"/>
      <c r="M79" s="379"/>
      <c r="N79" s="379"/>
      <c r="O79" s="379"/>
      <c r="P79" s="379"/>
      <c r="Q79" s="380"/>
      <c r="R79" s="381"/>
    </row>
    <row r="80" spans="1:21" x14ac:dyDescent="0.3">
      <c r="A80" s="366"/>
      <c r="B80" s="351">
        <v>7</v>
      </c>
      <c r="C80" s="181">
        <v>12.531062795685479</v>
      </c>
      <c r="D80" s="393"/>
      <c r="E80" s="395"/>
      <c r="I80" s="56"/>
      <c r="L80" s="378"/>
      <c r="M80" s="379"/>
      <c r="N80" s="379"/>
      <c r="O80" s="379"/>
      <c r="P80" s="379"/>
      <c r="Q80" s="379"/>
      <c r="R80" s="381"/>
    </row>
    <row r="81" spans="1:15" x14ac:dyDescent="0.3">
      <c r="A81" s="366"/>
      <c r="B81" s="351">
        <v>13</v>
      </c>
      <c r="C81" s="181">
        <v>11.740066180339239</v>
      </c>
      <c r="D81" s="393"/>
      <c r="E81" s="395"/>
    </row>
    <row r="82" spans="1:15" x14ac:dyDescent="0.3">
      <c r="A82" s="368" t="s">
        <v>144</v>
      </c>
      <c r="B82" s="346">
        <v>2</v>
      </c>
      <c r="C82" s="180">
        <v>12.663242450169472</v>
      </c>
      <c r="D82" s="384">
        <f t="shared" ref="D82" si="33">AVERAGE(C82:C84)</f>
        <v>12.705956844652668</v>
      </c>
      <c r="E82" s="396">
        <f t="shared" ref="E82" si="34">STDEV(C82:C84)</f>
        <v>0.47278737828489831</v>
      </c>
      <c r="L82" s="56"/>
    </row>
    <row r="83" spans="1:15" x14ac:dyDescent="0.3">
      <c r="A83" s="368"/>
      <c r="B83" s="346">
        <v>10</v>
      </c>
      <c r="C83" s="180">
        <v>13.198652047409903</v>
      </c>
      <c r="D83" s="386"/>
      <c r="E83" s="396"/>
      <c r="L83" s="56"/>
    </row>
    <row r="84" spans="1:15" x14ac:dyDescent="0.3">
      <c r="A84" s="368"/>
      <c r="B84" s="346">
        <v>11</v>
      </c>
      <c r="C84" s="180">
        <v>12.25597603637863</v>
      </c>
      <c r="D84" s="386"/>
      <c r="E84" s="396"/>
    </row>
    <row r="85" spans="1:15" x14ac:dyDescent="0.3">
      <c r="A85" s="366" t="s">
        <v>145</v>
      </c>
      <c r="B85" s="344">
        <v>1</v>
      </c>
      <c r="C85" s="181">
        <v>13.548577137073872</v>
      </c>
      <c r="D85" s="391">
        <f t="shared" ref="D85" si="35">AVERAGE(C85:C87)</f>
        <v>12.933904208706375</v>
      </c>
      <c r="E85" s="395">
        <f t="shared" ref="E85" si="36">STDEV(C85:C87)</f>
        <v>0.74105145001099915</v>
      </c>
    </row>
    <row r="86" spans="1:15" x14ac:dyDescent="0.3">
      <c r="A86" s="366"/>
      <c r="B86" s="344">
        <v>6</v>
      </c>
      <c r="C86" s="181">
        <v>12.111019352116543</v>
      </c>
      <c r="D86" s="393"/>
      <c r="E86" s="395"/>
    </row>
    <row r="87" spans="1:15" x14ac:dyDescent="0.3">
      <c r="A87" s="366"/>
      <c r="B87" s="344">
        <v>8</v>
      </c>
      <c r="C87" s="181">
        <v>13.142116136928717</v>
      </c>
      <c r="D87" s="393"/>
      <c r="E87" s="395"/>
    </row>
    <row r="88" spans="1:15" x14ac:dyDescent="0.3">
      <c r="A88" s="368" t="s">
        <v>146</v>
      </c>
      <c r="B88" s="346">
        <v>5</v>
      </c>
      <c r="C88" s="180">
        <v>12.704894507441862</v>
      </c>
      <c r="D88" s="384">
        <f t="shared" ref="D88" si="37">AVERAGE(C88:C90)</f>
        <v>12.864165602186427</v>
      </c>
      <c r="E88" s="396">
        <f t="shared" ref="E88" si="38">STDEV(C88:C90)</f>
        <v>0.23984994759212724</v>
      </c>
      <c r="G88" s="56"/>
      <c r="H88" s="56"/>
      <c r="I88" s="56"/>
    </row>
    <row r="89" spans="1:15" x14ac:dyDescent="0.3">
      <c r="A89" s="368"/>
      <c r="B89" s="346">
        <v>9</v>
      </c>
      <c r="C89" s="180">
        <v>13.140021780849349</v>
      </c>
      <c r="D89" s="386"/>
      <c r="E89" s="396"/>
      <c r="G89" s="56"/>
      <c r="H89" s="56"/>
      <c r="I89" s="56"/>
      <c r="J89" s="56"/>
    </row>
    <row r="90" spans="1:15" x14ac:dyDescent="0.3">
      <c r="A90" s="368"/>
      <c r="B90" s="346">
        <v>14</v>
      </c>
      <c r="C90" s="387">
        <v>12.747580518268069</v>
      </c>
      <c r="D90" s="386"/>
      <c r="E90" s="396"/>
      <c r="J90" s="56"/>
      <c r="K90" s="56"/>
      <c r="M90" s="56"/>
      <c r="N90" s="56"/>
      <c r="O90" s="56"/>
    </row>
    <row r="91" spans="1:15" x14ac:dyDescent="0.3">
      <c r="A91" s="366" t="s">
        <v>147</v>
      </c>
      <c r="B91" s="344">
        <v>4</v>
      </c>
      <c r="C91" s="394">
        <v>13.538484775206641</v>
      </c>
      <c r="D91" s="391">
        <f t="shared" ref="D91" si="39">AVERAGE(C91:C93)</f>
        <v>13.697107359149868</v>
      </c>
      <c r="E91" s="395">
        <f t="shared" ref="E91" si="40">STDEV(C91:C93)</f>
        <v>0.425577856512664</v>
      </c>
      <c r="K91" s="56"/>
      <c r="N91" s="56"/>
      <c r="O91" s="56"/>
    </row>
    <row r="92" spans="1:15" x14ac:dyDescent="0.3">
      <c r="A92" s="366"/>
      <c r="B92" s="344">
        <v>12</v>
      </c>
      <c r="C92" s="394">
        <v>13.373621346200887</v>
      </c>
      <c r="D92" s="393"/>
      <c r="E92" s="395"/>
    </row>
    <row r="93" spans="1:15" x14ac:dyDescent="0.3">
      <c r="A93" s="366"/>
      <c r="B93" s="344">
        <v>15</v>
      </c>
      <c r="C93" s="394">
        <v>14.179215956042075</v>
      </c>
      <c r="D93" s="393"/>
      <c r="E93" s="395"/>
    </row>
    <row r="94" spans="1:15" x14ac:dyDescent="0.3">
      <c r="C94" s="303"/>
      <c r="D94" s="370"/>
    </row>
    <row r="95" spans="1:15" x14ac:dyDescent="0.3">
      <c r="A95" s="388" t="s">
        <v>150</v>
      </c>
      <c r="C95" s="303"/>
      <c r="D95" s="370"/>
    </row>
    <row r="96" spans="1:15" x14ac:dyDescent="0.3">
      <c r="A96" s="177" t="s">
        <v>60</v>
      </c>
      <c r="B96" s="177" t="s">
        <v>4</v>
      </c>
      <c r="C96" s="389" t="s">
        <v>46</v>
      </c>
      <c r="D96" s="390" t="s">
        <v>151</v>
      </c>
      <c r="E96" s="382" t="s">
        <v>48</v>
      </c>
    </row>
    <row r="97" spans="1:5" x14ac:dyDescent="0.3">
      <c r="A97" s="366" t="s">
        <v>67</v>
      </c>
      <c r="B97" s="344">
        <v>3</v>
      </c>
      <c r="C97" s="394">
        <v>1.8507215320234689</v>
      </c>
      <c r="D97" s="395">
        <f>AVERAGE(C97:C99)</f>
        <v>1.9251434861847143</v>
      </c>
      <c r="E97" s="484">
        <f>DEVSQ(C97:C99)</f>
        <v>8.3114371871668164E-3</v>
      </c>
    </row>
    <row r="98" spans="1:5" x14ac:dyDescent="0.3">
      <c r="A98" s="366"/>
      <c r="B98" s="344">
        <v>7</v>
      </c>
      <c r="C98" s="394">
        <v>1.9610322878989375</v>
      </c>
      <c r="D98" s="392"/>
      <c r="E98" s="484"/>
    </row>
    <row r="99" spans="1:5" x14ac:dyDescent="0.3">
      <c r="A99" s="366"/>
      <c r="B99" s="344">
        <v>13</v>
      </c>
      <c r="C99" s="394">
        <v>1.9636766386317368</v>
      </c>
      <c r="D99" s="392"/>
      <c r="E99" s="484"/>
    </row>
    <row r="100" spans="1:5" x14ac:dyDescent="0.3">
      <c r="A100" s="368" t="s">
        <v>144</v>
      </c>
      <c r="B100" s="346">
        <v>2</v>
      </c>
      <c r="C100" s="387">
        <v>2.3304609152246742</v>
      </c>
      <c r="D100" s="396">
        <f t="shared" ref="D100" si="41">AVERAGE(C100:C102)</f>
        <v>2.1387974241002543</v>
      </c>
      <c r="E100" s="485">
        <f t="shared" ref="E100" si="42">DEVSQ(C100:C102)</f>
        <v>6.5647966814835201E-2</v>
      </c>
    </row>
    <row r="101" spans="1:5" x14ac:dyDescent="0.3">
      <c r="A101" s="368"/>
      <c r="B101" s="346">
        <v>10</v>
      </c>
      <c r="C101" s="387">
        <v>2.1155798165203761</v>
      </c>
      <c r="D101" s="385"/>
      <c r="E101" s="485"/>
    </row>
    <row r="102" spans="1:5" x14ac:dyDescent="0.3">
      <c r="A102" s="368"/>
      <c r="B102" s="346">
        <v>11</v>
      </c>
      <c r="C102" s="387">
        <v>1.9703515405557124</v>
      </c>
      <c r="D102" s="385"/>
      <c r="E102" s="485"/>
    </row>
    <row r="103" spans="1:5" x14ac:dyDescent="0.3">
      <c r="A103" s="366" t="s">
        <v>145</v>
      </c>
      <c r="B103" s="344">
        <v>1</v>
      </c>
      <c r="C103" s="394">
        <v>2.0583853759695652</v>
      </c>
      <c r="D103" s="395">
        <f t="shared" ref="D103" si="43">AVERAGE(C103:C105)</f>
        <v>1.9676632451932097</v>
      </c>
      <c r="E103" s="484">
        <f t="shared" ref="E103" si="44">DEVSQ(C103:C105)</f>
        <v>2.7283384435475212E-2</v>
      </c>
    </row>
    <row r="104" spans="1:5" x14ac:dyDescent="0.3">
      <c r="A104" s="366"/>
      <c r="B104" s="344">
        <v>6</v>
      </c>
      <c r="C104" s="394">
        <v>2.0087244770337329</v>
      </c>
      <c r="D104" s="392"/>
      <c r="E104" s="484"/>
    </row>
    <row r="105" spans="1:5" x14ac:dyDescent="0.3">
      <c r="A105" s="366"/>
      <c r="B105" s="344">
        <v>8</v>
      </c>
      <c r="C105" s="394">
        <v>1.8358798825763305</v>
      </c>
      <c r="D105" s="392"/>
      <c r="E105" s="484"/>
    </row>
    <row r="106" spans="1:5" x14ac:dyDescent="0.3">
      <c r="A106" s="368" t="s">
        <v>146</v>
      </c>
      <c r="B106" s="346">
        <v>5</v>
      </c>
      <c r="C106" s="387">
        <v>2.3539882118205226</v>
      </c>
      <c r="D106" s="396">
        <f t="shared" ref="D106" si="45">AVERAGE(C106:C108)</f>
        <v>2.3527534739940705</v>
      </c>
      <c r="E106" s="485">
        <f t="shared" ref="E106" si="46">DEVSQ(C106:C108)</f>
        <v>6.4976487920226042E-5</v>
      </c>
    </row>
    <row r="107" spans="1:5" x14ac:dyDescent="0.3">
      <c r="A107" s="368"/>
      <c r="B107" s="346">
        <v>9</v>
      </c>
      <c r="C107" s="387">
        <v>2.357734748741148</v>
      </c>
      <c r="D107" s="385"/>
      <c r="E107" s="485"/>
    </row>
    <row r="108" spans="1:5" x14ac:dyDescent="0.3">
      <c r="A108" s="368"/>
      <c r="B108" s="346">
        <v>14</v>
      </c>
      <c r="C108" s="387">
        <v>2.3465374614205405</v>
      </c>
      <c r="D108" s="385"/>
      <c r="E108" s="485"/>
    </row>
    <row r="109" spans="1:5" x14ac:dyDescent="0.3">
      <c r="A109" s="366" t="s">
        <v>147</v>
      </c>
      <c r="B109" s="344">
        <v>4</v>
      </c>
      <c r="C109" s="394">
        <v>3.0714152313878875</v>
      </c>
      <c r="D109" s="395">
        <f t="shared" ref="D109" si="47">AVERAGE(C109:C111)</f>
        <v>2.8209432746734677</v>
      </c>
      <c r="E109" s="484">
        <f t="shared" ref="E109" si="48">DEVSQ(C109:C111)</f>
        <v>9.9336404335038153E-2</v>
      </c>
    </row>
    <row r="110" spans="1:5" x14ac:dyDescent="0.3">
      <c r="A110" s="366"/>
      <c r="B110" s="344">
        <v>12</v>
      </c>
      <c r="C110" s="394">
        <v>2.7468546456342473</v>
      </c>
      <c r="D110" s="392"/>
      <c r="E110" s="484"/>
    </row>
    <row r="111" spans="1:5" x14ac:dyDescent="0.3">
      <c r="A111" s="366"/>
      <c r="B111" s="344">
        <v>15</v>
      </c>
      <c r="C111" s="394">
        <v>2.6445599469982684</v>
      </c>
      <c r="D111" s="392"/>
      <c r="E111" s="484"/>
    </row>
    <row r="112" spans="1:5" x14ac:dyDescent="0.3">
      <c r="E112" s="486"/>
    </row>
    <row r="113" spans="1:7" x14ac:dyDescent="0.3">
      <c r="A113" s="388" t="s">
        <v>159</v>
      </c>
    </row>
    <row r="114" spans="1:7" x14ac:dyDescent="0.3">
      <c r="A114" s="177" t="s">
        <v>60</v>
      </c>
      <c r="B114" s="382" t="s">
        <v>4</v>
      </c>
      <c r="C114" s="382" t="s">
        <v>160</v>
      </c>
      <c r="D114" s="382" t="s">
        <v>62</v>
      </c>
      <c r="E114" s="382" t="s">
        <v>97</v>
      </c>
      <c r="F114" s="382" t="s">
        <v>158</v>
      </c>
      <c r="G114" s="382" t="s">
        <v>48</v>
      </c>
    </row>
    <row r="115" spans="1:7" ht="14.5" customHeight="1" x14ac:dyDescent="0.3">
      <c r="A115" s="366" t="s">
        <v>67</v>
      </c>
      <c r="B115" s="474">
        <v>3</v>
      </c>
      <c r="C115" s="475">
        <v>26.236363636363638</v>
      </c>
      <c r="D115" s="475">
        <v>241.79520000000005</v>
      </c>
      <c r="E115" s="475">
        <f>100*((D115)/(C115^3))</f>
        <v>1.3388648823315858</v>
      </c>
      <c r="F115" s="476">
        <f>AVERAGE(E115:E117)</f>
        <v>1.310634909757159</v>
      </c>
      <c r="G115" s="476">
        <f>STDEV(E115:E117)</f>
        <v>9.9695345024896881E-2</v>
      </c>
    </row>
    <row r="116" spans="1:7" x14ac:dyDescent="0.3">
      <c r="A116" s="366"/>
      <c r="B116" s="474">
        <v>7</v>
      </c>
      <c r="C116" s="475">
        <v>27.545454545454547</v>
      </c>
      <c r="D116" s="475">
        <v>250.77460000000002</v>
      </c>
      <c r="E116" s="475">
        <f t="shared" ref="E116:E129" si="49">100*((D116)/(C116^3))</f>
        <v>1.1998686777150742</v>
      </c>
      <c r="F116" s="477"/>
      <c r="G116" s="477"/>
    </row>
    <row r="117" spans="1:7" x14ac:dyDescent="0.3">
      <c r="A117" s="366"/>
      <c r="B117" s="474">
        <v>13</v>
      </c>
      <c r="C117" s="475">
        <v>26.145454545454541</v>
      </c>
      <c r="D117" s="475">
        <v>248.99640000000008</v>
      </c>
      <c r="E117" s="475">
        <f t="shared" si="49"/>
        <v>1.3931711692248172</v>
      </c>
      <c r="F117" s="478"/>
      <c r="G117" s="478"/>
    </row>
    <row r="118" spans="1:7" ht="14.5" customHeight="1" x14ac:dyDescent="0.3">
      <c r="A118" s="368" t="s">
        <v>144</v>
      </c>
      <c r="B118" s="479">
        <v>2</v>
      </c>
      <c r="C118" s="480">
        <v>26.099999999999998</v>
      </c>
      <c r="D118" s="480">
        <v>247.53779999999989</v>
      </c>
      <c r="E118" s="480">
        <f t="shared" si="49"/>
        <v>1.3922589064387958</v>
      </c>
      <c r="F118" s="481">
        <f t="shared" ref="F118" si="50">AVERAGE(E118:E120)</f>
        <v>1.3698501142956123</v>
      </c>
      <c r="G118" s="481">
        <f t="shared" ref="G118" si="51">STDEV(E118:E120)</f>
        <v>0.11986344265232596</v>
      </c>
    </row>
    <row r="119" spans="1:7" x14ac:dyDescent="0.3">
      <c r="A119" s="368"/>
      <c r="B119" s="479">
        <v>10</v>
      </c>
      <c r="C119" s="480">
        <v>26.40909090909091</v>
      </c>
      <c r="D119" s="480">
        <v>228.45959999999999</v>
      </c>
      <c r="E119" s="480">
        <f t="shared" si="49"/>
        <v>1.2403637271582622</v>
      </c>
      <c r="F119" s="482"/>
      <c r="G119" s="482"/>
    </row>
    <row r="120" spans="1:7" x14ac:dyDescent="0.3">
      <c r="A120" s="368"/>
      <c r="B120" s="479">
        <v>11</v>
      </c>
      <c r="C120" s="480">
        <v>25.418181818181822</v>
      </c>
      <c r="D120" s="480">
        <v>242.54520000000005</v>
      </c>
      <c r="E120" s="480">
        <f t="shared" si="49"/>
        <v>1.4769277092897788</v>
      </c>
      <c r="F120" s="483"/>
      <c r="G120" s="483"/>
    </row>
    <row r="121" spans="1:7" ht="14.5" customHeight="1" x14ac:dyDescent="0.3">
      <c r="A121" s="366" t="s">
        <v>145</v>
      </c>
      <c r="B121" s="474">
        <v>1</v>
      </c>
      <c r="C121" s="475">
        <v>25.654545454545453</v>
      </c>
      <c r="D121" s="475">
        <v>214.53313725490196</v>
      </c>
      <c r="E121" s="475">
        <f t="shared" si="49"/>
        <v>1.2705782332201183</v>
      </c>
      <c r="F121" s="476">
        <f t="shared" ref="F121" si="52">AVERAGE(E121:E123)</f>
        <v>1.2480503092304442</v>
      </c>
      <c r="G121" s="476">
        <f t="shared" ref="G121" si="53">STDEV(E121:E123)</f>
        <v>8.2463993692831417E-2</v>
      </c>
    </row>
    <row r="122" spans="1:7" x14ac:dyDescent="0.3">
      <c r="A122" s="366"/>
      <c r="B122" s="474">
        <v>6</v>
      </c>
      <c r="C122" s="475">
        <v>25.727272727272727</v>
      </c>
      <c r="D122" s="475">
        <v>224.25239999999997</v>
      </c>
      <c r="E122" s="475">
        <f t="shared" si="49"/>
        <v>1.3169092511789113</v>
      </c>
      <c r="F122" s="477"/>
      <c r="G122" s="477"/>
    </row>
    <row r="123" spans="1:7" x14ac:dyDescent="0.3">
      <c r="A123" s="366"/>
      <c r="B123" s="474">
        <v>8</v>
      </c>
      <c r="C123" s="475">
        <v>26.900000000000002</v>
      </c>
      <c r="D123" s="475">
        <v>225.14580000000001</v>
      </c>
      <c r="E123" s="475">
        <f t="shared" si="49"/>
        <v>1.1566634432923031</v>
      </c>
      <c r="F123" s="478"/>
      <c r="G123" s="478"/>
    </row>
    <row r="124" spans="1:7" ht="14.5" customHeight="1" x14ac:dyDescent="0.3">
      <c r="A124" s="368" t="s">
        <v>146</v>
      </c>
      <c r="B124" s="479">
        <v>5</v>
      </c>
      <c r="C124" s="480">
        <v>26.536363636363639</v>
      </c>
      <c r="D124" s="480">
        <v>216.13820000000004</v>
      </c>
      <c r="E124" s="480">
        <f t="shared" si="49"/>
        <v>1.1566642184883495</v>
      </c>
      <c r="F124" s="481">
        <f t="shared" ref="F124" si="54">AVERAGE(E124:E126)</f>
        <v>1.1538001264392579</v>
      </c>
      <c r="G124" s="481">
        <f t="shared" ref="G124" si="55">STDEV(E124:E126)</f>
        <v>2.5201459524243235E-2</v>
      </c>
    </row>
    <row r="125" spans="1:7" x14ac:dyDescent="0.3">
      <c r="A125" s="368"/>
      <c r="B125" s="479">
        <v>9</v>
      </c>
      <c r="C125" s="480">
        <v>27.036363636363635</v>
      </c>
      <c r="D125" s="480">
        <v>222.78199999999993</v>
      </c>
      <c r="E125" s="480">
        <f t="shared" si="49"/>
        <v>1.127288979659246</v>
      </c>
      <c r="F125" s="482"/>
      <c r="G125" s="482"/>
    </row>
    <row r="126" spans="1:7" x14ac:dyDescent="0.3">
      <c r="A126" s="368"/>
      <c r="B126" s="479">
        <v>14</v>
      </c>
      <c r="C126" s="480">
        <v>26.84545454545454</v>
      </c>
      <c r="D126" s="480">
        <v>227.79999999999993</v>
      </c>
      <c r="E126" s="480">
        <f t="shared" si="49"/>
        <v>1.1774471811701781</v>
      </c>
      <c r="F126" s="483"/>
      <c r="G126" s="483"/>
    </row>
    <row r="127" spans="1:7" ht="14.5" customHeight="1" x14ac:dyDescent="0.3">
      <c r="A127" s="366" t="s">
        <v>147</v>
      </c>
      <c r="B127" s="474">
        <v>4</v>
      </c>
      <c r="C127" s="475">
        <v>25.7</v>
      </c>
      <c r="D127" s="475">
        <v>226.06660000000002</v>
      </c>
      <c r="E127" s="475">
        <f t="shared" si="49"/>
        <v>1.3317939346174603</v>
      </c>
      <c r="F127" s="476">
        <f t="shared" ref="F127" si="56">AVERAGE(E127:E129)</f>
        <v>1.2443212081692467</v>
      </c>
      <c r="G127" s="476">
        <f>STDEV(E127:E129)</f>
        <v>7.7282536157123757E-2</v>
      </c>
    </row>
    <row r="128" spans="1:7" x14ac:dyDescent="0.3">
      <c r="A128" s="366"/>
      <c r="B128" s="474">
        <v>12</v>
      </c>
      <c r="C128" s="475">
        <v>26.190909090909091</v>
      </c>
      <c r="D128" s="475">
        <v>218.44539999999995</v>
      </c>
      <c r="E128" s="475">
        <f t="shared" si="49"/>
        <v>1.2158813148210355</v>
      </c>
      <c r="F128" s="477"/>
      <c r="G128" s="477"/>
    </row>
    <row r="129" spans="1:7" x14ac:dyDescent="0.3">
      <c r="A129" s="366"/>
      <c r="B129" s="474">
        <v>15</v>
      </c>
      <c r="C129" s="475">
        <v>25.972727272727273</v>
      </c>
      <c r="D129" s="475">
        <v>207.67139999999992</v>
      </c>
      <c r="E129" s="475">
        <f t="shared" si="49"/>
        <v>1.1852883750692451</v>
      </c>
      <c r="F129" s="478"/>
      <c r="G129" s="478"/>
    </row>
  </sheetData>
  <mergeCells count="145">
    <mergeCell ref="G115:G117"/>
    <mergeCell ref="G118:G120"/>
    <mergeCell ref="G121:G123"/>
    <mergeCell ref="G124:G126"/>
    <mergeCell ref="G127:G129"/>
    <mergeCell ref="A115:A117"/>
    <mergeCell ref="A118:A120"/>
    <mergeCell ref="A121:A123"/>
    <mergeCell ref="A124:A126"/>
    <mergeCell ref="A127:A129"/>
    <mergeCell ref="F115:F117"/>
    <mergeCell ref="F118:F120"/>
    <mergeCell ref="F121:F123"/>
    <mergeCell ref="F124:F126"/>
    <mergeCell ref="F127:F129"/>
    <mergeCell ref="E103:E105"/>
    <mergeCell ref="E106:E108"/>
    <mergeCell ref="E109:E111"/>
    <mergeCell ref="E97:E99"/>
    <mergeCell ref="E79:E81"/>
    <mergeCell ref="E82:E84"/>
    <mergeCell ref="E85:E87"/>
    <mergeCell ref="E88:E90"/>
    <mergeCell ref="E91:E93"/>
    <mergeCell ref="A103:A105"/>
    <mergeCell ref="A106:A108"/>
    <mergeCell ref="A109:A111"/>
    <mergeCell ref="D79:D81"/>
    <mergeCell ref="D82:D84"/>
    <mergeCell ref="D85:D87"/>
    <mergeCell ref="D88:D90"/>
    <mergeCell ref="D91:D93"/>
    <mergeCell ref="D97:D99"/>
    <mergeCell ref="D100:D102"/>
    <mergeCell ref="D103:D105"/>
    <mergeCell ref="D106:D108"/>
    <mergeCell ref="D109:D111"/>
    <mergeCell ref="A82:A84"/>
    <mergeCell ref="A85:A87"/>
    <mergeCell ref="A88:A90"/>
    <mergeCell ref="A91:A93"/>
    <mergeCell ref="A97:A99"/>
    <mergeCell ref="I49:I51"/>
    <mergeCell ref="J49:J51"/>
    <mergeCell ref="G64:G66"/>
    <mergeCell ref="I52:I54"/>
    <mergeCell ref="J52:J54"/>
    <mergeCell ref="I55:I57"/>
    <mergeCell ref="J55:J57"/>
    <mergeCell ref="A49:A51"/>
    <mergeCell ref="A100:A102"/>
    <mergeCell ref="E100:E102"/>
    <mergeCell ref="A79:A81"/>
    <mergeCell ref="F67:F69"/>
    <mergeCell ref="G67:G69"/>
    <mergeCell ref="G61:G63"/>
    <mergeCell ref="F61:F63"/>
    <mergeCell ref="F64:F66"/>
    <mergeCell ref="A70:A72"/>
    <mergeCell ref="F70:F72"/>
    <mergeCell ref="G70:G72"/>
    <mergeCell ref="A73:A75"/>
    <mergeCell ref="F73:F75"/>
    <mergeCell ref="G73:G75"/>
    <mergeCell ref="J16:J18"/>
    <mergeCell ref="K16:K18"/>
    <mergeCell ref="M16:M18"/>
    <mergeCell ref="N16:N18"/>
    <mergeCell ref="A19:A21"/>
    <mergeCell ref="D19:D21"/>
    <mergeCell ref="E19:E21"/>
    <mergeCell ref="G19:G21"/>
    <mergeCell ref="H19:H21"/>
    <mergeCell ref="J19:J21"/>
    <mergeCell ref="K19:K21"/>
    <mergeCell ref="M19:M21"/>
    <mergeCell ref="N19:N21"/>
    <mergeCell ref="A16:A18"/>
    <mergeCell ref="D16:D18"/>
    <mergeCell ref="E16:E18"/>
    <mergeCell ref="G16:G18"/>
    <mergeCell ref="H16:H18"/>
    <mergeCell ref="I28:I30"/>
    <mergeCell ref="J28:J30"/>
    <mergeCell ref="I31:I33"/>
    <mergeCell ref="J31:J33"/>
    <mergeCell ref="I46:I48"/>
    <mergeCell ref="J46:J48"/>
    <mergeCell ref="I43:I45"/>
    <mergeCell ref="A28:A30"/>
    <mergeCell ref="A31:A33"/>
    <mergeCell ref="F28:F30"/>
    <mergeCell ref="G28:G30"/>
    <mergeCell ref="F31:F33"/>
    <mergeCell ref="G31:G33"/>
    <mergeCell ref="A34:A36"/>
    <mergeCell ref="F34:F36"/>
    <mergeCell ref="G34:G36"/>
    <mergeCell ref="I34:I36"/>
    <mergeCell ref="J34:J36"/>
    <mergeCell ref="I37:I39"/>
    <mergeCell ref="A43:A45"/>
    <mergeCell ref="A46:A48"/>
    <mergeCell ref="J43:J45"/>
    <mergeCell ref="A37:A39"/>
    <mergeCell ref="F37:F39"/>
    <mergeCell ref="I25:I27"/>
    <mergeCell ref="J25:J27"/>
    <mergeCell ref="F25:F27"/>
    <mergeCell ref="G25:G27"/>
    <mergeCell ref="J37:J39"/>
    <mergeCell ref="A25:A27"/>
    <mergeCell ref="M7:M9"/>
    <mergeCell ref="N7:N9"/>
    <mergeCell ref="M10:M12"/>
    <mergeCell ref="N10:N12"/>
    <mergeCell ref="M13:M15"/>
    <mergeCell ref="N13:N15"/>
    <mergeCell ref="H13:H15"/>
    <mergeCell ref="K7:K9"/>
    <mergeCell ref="J10:J12"/>
    <mergeCell ref="K10:K12"/>
    <mergeCell ref="J13:J15"/>
    <mergeCell ref="K13:K15"/>
    <mergeCell ref="H7:H9"/>
    <mergeCell ref="J7:J9"/>
    <mergeCell ref="H10:H12"/>
    <mergeCell ref="G7:G9"/>
    <mergeCell ref="E7:E9"/>
    <mergeCell ref="E10:E12"/>
    <mergeCell ref="E13:E15"/>
    <mergeCell ref="G10:G12"/>
    <mergeCell ref="G13:G15"/>
    <mergeCell ref="A67:A69"/>
    <mergeCell ref="A61:A63"/>
    <mergeCell ref="A64:A66"/>
    <mergeCell ref="A52:A54"/>
    <mergeCell ref="A55:A57"/>
    <mergeCell ref="A7:A9"/>
    <mergeCell ref="A10:A12"/>
    <mergeCell ref="A13:A15"/>
    <mergeCell ref="D7:D9"/>
    <mergeCell ref="D10:D12"/>
    <mergeCell ref="D13:D15"/>
    <mergeCell ref="G37:G3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F135"/>
  <sheetViews>
    <sheetView zoomScale="82" zoomScaleNormal="82" workbookViewId="0">
      <selection activeCell="BU5" sqref="BU5"/>
    </sheetView>
  </sheetViews>
  <sheetFormatPr defaultColWidth="8.7265625" defaultRowHeight="14.5" x14ac:dyDescent="0.35"/>
  <cols>
    <col min="1" max="1" width="26.81640625" customWidth="1"/>
    <col min="2" max="2" width="15.26953125" bestFit="1" customWidth="1"/>
    <col min="3" max="4" width="8.7265625" customWidth="1"/>
    <col min="5" max="5" width="11.7265625" customWidth="1"/>
    <col min="6" max="70" width="8.7265625" customWidth="1"/>
    <col min="71" max="71" width="20.36328125" bestFit="1" customWidth="1"/>
    <col min="72" max="1025" width="8.7265625" customWidth="1"/>
  </cols>
  <sheetData>
    <row r="1" spans="1:84" x14ac:dyDescent="0.35">
      <c r="A1" s="433" t="s">
        <v>143</v>
      </c>
    </row>
    <row r="2" spans="1:84" x14ac:dyDescent="0.35">
      <c r="A2" s="433" t="s">
        <v>154</v>
      </c>
      <c r="B2" s="9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L2" s="46"/>
      <c r="BM2" s="46"/>
      <c r="BN2" s="46"/>
      <c r="BO2" s="46"/>
      <c r="BP2" s="46"/>
      <c r="BQ2" s="46"/>
      <c r="BR2" s="97"/>
      <c r="BS2" s="46"/>
      <c r="BT2" s="46"/>
      <c r="BU2" s="46"/>
      <c r="BV2" s="46"/>
      <c r="BW2" s="46"/>
      <c r="BX2" s="46"/>
      <c r="BY2" s="46"/>
      <c r="BZ2" s="46"/>
      <c r="CA2" s="46"/>
      <c r="CB2" s="86"/>
      <c r="CC2" s="86"/>
      <c r="CD2" s="86"/>
      <c r="CE2" s="86"/>
      <c r="CF2" s="86"/>
    </row>
    <row r="3" spans="1:84" ht="15" thickBot="1" x14ac:dyDescent="0.4">
      <c r="A3" s="430" t="s">
        <v>153</v>
      </c>
      <c r="B3" s="9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L3" s="46"/>
      <c r="BM3" s="46"/>
      <c r="BN3" s="46"/>
      <c r="BO3" s="46"/>
      <c r="BP3" s="46"/>
      <c r="BQ3" s="46"/>
      <c r="BR3" s="97"/>
      <c r="BS3" s="46"/>
      <c r="BT3" s="46"/>
      <c r="BU3" s="46"/>
      <c r="BV3" s="46"/>
      <c r="BW3" s="46"/>
      <c r="BX3" s="46"/>
      <c r="BY3" s="46"/>
      <c r="BZ3" s="46"/>
      <c r="CA3" s="46"/>
      <c r="CB3" s="86"/>
      <c r="CC3" s="86"/>
      <c r="CD3" s="86"/>
      <c r="CE3" s="86"/>
      <c r="CF3" s="86"/>
    </row>
    <row r="4" spans="1:84" ht="15" thickBot="1" x14ac:dyDescent="0.4">
      <c r="A4" s="46"/>
      <c r="B4" s="98"/>
      <c r="C4" s="442" t="s">
        <v>67</v>
      </c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4"/>
      <c r="O4" s="445" t="s">
        <v>156</v>
      </c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7"/>
      <c r="AA4" s="448" t="s">
        <v>145</v>
      </c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50"/>
      <c r="AM4" s="451" t="s">
        <v>146</v>
      </c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3"/>
      <c r="AY4" s="454" t="s">
        <v>147</v>
      </c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456"/>
      <c r="BL4" s="46"/>
      <c r="BM4" s="46"/>
      <c r="BN4" s="46"/>
      <c r="BO4" s="46"/>
      <c r="BP4" s="46"/>
      <c r="BQ4" s="46"/>
      <c r="BR4" s="97"/>
      <c r="BS4" s="46"/>
      <c r="BT4" s="46"/>
      <c r="BU4" s="46"/>
      <c r="BV4" s="46"/>
      <c r="BW4" s="46"/>
      <c r="BX4" s="46"/>
      <c r="BY4" s="46"/>
      <c r="BZ4" s="46"/>
      <c r="CA4" s="46"/>
      <c r="CB4" s="86"/>
      <c r="CC4" s="86"/>
      <c r="CD4" s="86"/>
      <c r="CE4" s="86"/>
      <c r="CF4" s="86"/>
    </row>
    <row r="5" spans="1:84" ht="33" thickBot="1" x14ac:dyDescent="0.4">
      <c r="A5" s="99"/>
      <c r="B5" s="80"/>
      <c r="C5" s="328" t="s">
        <v>98</v>
      </c>
      <c r="D5" s="329"/>
      <c r="E5" s="329"/>
      <c r="F5" s="329"/>
      <c r="G5" s="330" t="s">
        <v>99</v>
      </c>
      <c r="H5" s="329"/>
      <c r="I5" s="329"/>
      <c r="J5" s="329"/>
      <c r="K5" s="329" t="s">
        <v>100</v>
      </c>
      <c r="L5" s="329"/>
      <c r="M5" s="329"/>
      <c r="N5" s="329"/>
      <c r="O5" s="331" t="s">
        <v>101</v>
      </c>
      <c r="P5" s="331"/>
      <c r="Q5" s="331"/>
      <c r="R5" s="331"/>
      <c r="S5" s="331" t="s">
        <v>102</v>
      </c>
      <c r="T5" s="331"/>
      <c r="U5" s="331"/>
      <c r="V5" s="331"/>
      <c r="W5" s="331" t="s">
        <v>103</v>
      </c>
      <c r="X5" s="331"/>
      <c r="Y5" s="331"/>
      <c r="Z5" s="331"/>
      <c r="AA5" s="331" t="s">
        <v>104</v>
      </c>
      <c r="AB5" s="331"/>
      <c r="AC5" s="331"/>
      <c r="AD5" s="331"/>
      <c r="AE5" s="331" t="s">
        <v>105</v>
      </c>
      <c r="AF5" s="331"/>
      <c r="AG5" s="331"/>
      <c r="AH5" s="331"/>
      <c r="AI5" s="331" t="s">
        <v>106</v>
      </c>
      <c r="AJ5" s="331"/>
      <c r="AK5" s="331"/>
      <c r="AL5" s="331"/>
      <c r="AM5" s="331" t="s">
        <v>107</v>
      </c>
      <c r="AN5" s="331"/>
      <c r="AO5" s="331"/>
      <c r="AP5" s="331"/>
      <c r="AQ5" s="331" t="s">
        <v>108</v>
      </c>
      <c r="AR5" s="331"/>
      <c r="AS5" s="331"/>
      <c r="AT5" s="331"/>
      <c r="AU5" s="331" t="s">
        <v>109</v>
      </c>
      <c r="AV5" s="331"/>
      <c r="AW5" s="331"/>
      <c r="AX5" s="331"/>
      <c r="AY5" s="331" t="s">
        <v>110</v>
      </c>
      <c r="AZ5" s="331"/>
      <c r="BA5" s="331"/>
      <c r="BB5" s="331"/>
      <c r="BC5" s="331" t="s">
        <v>111</v>
      </c>
      <c r="BD5" s="331"/>
      <c r="BE5" s="331"/>
      <c r="BF5" s="331"/>
      <c r="BG5" s="331" t="s">
        <v>112</v>
      </c>
      <c r="BH5" s="331"/>
      <c r="BI5" s="331"/>
      <c r="BJ5" s="331"/>
      <c r="BL5" s="100" t="s">
        <v>113</v>
      </c>
      <c r="BM5" s="101" t="s">
        <v>114</v>
      </c>
      <c r="BN5" s="101" t="s">
        <v>115</v>
      </c>
      <c r="BO5" s="101" t="s">
        <v>116</v>
      </c>
      <c r="BP5" s="101" t="s">
        <v>117</v>
      </c>
      <c r="BQ5" s="102" t="s">
        <v>118</v>
      </c>
      <c r="BR5" s="83"/>
      <c r="BS5" s="91"/>
      <c r="BT5" s="91"/>
      <c r="BU5" s="91"/>
      <c r="BV5" s="91"/>
      <c r="BW5" s="46"/>
      <c r="BX5" s="46"/>
      <c r="BY5" s="46"/>
      <c r="BZ5" s="46"/>
      <c r="CA5" s="46"/>
      <c r="CB5" s="86"/>
      <c r="CC5" s="86"/>
      <c r="CD5" s="86"/>
      <c r="CE5" s="86"/>
      <c r="CF5" s="86"/>
    </row>
    <row r="6" spans="1:84" x14ac:dyDescent="0.35">
      <c r="A6" s="103" t="s">
        <v>87</v>
      </c>
      <c r="B6" s="104" t="s">
        <v>119</v>
      </c>
      <c r="C6" s="105" t="s">
        <v>120</v>
      </c>
      <c r="D6" s="106" t="s">
        <v>121</v>
      </c>
      <c r="E6" s="106" t="s">
        <v>122</v>
      </c>
      <c r="F6" s="107" t="s">
        <v>123</v>
      </c>
      <c r="G6" s="108" t="s">
        <v>124</v>
      </c>
      <c r="H6" s="166" t="s">
        <v>121</v>
      </c>
      <c r="I6" s="166" t="s">
        <v>122</v>
      </c>
      <c r="J6" s="109" t="s">
        <v>123</v>
      </c>
      <c r="K6" s="110" t="s">
        <v>124</v>
      </c>
      <c r="L6" s="111" t="s">
        <v>121</v>
      </c>
      <c r="M6" s="111" t="s">
        <v>122</v>
      </c>
      <c r="N6" s="112" t="s">
        <v>123</v>
      </c>
      <c r="O6" s="113" t="s">
        <v>124</v>
      </c>
      <c r="P6" s="166" t="s">
        <v>121</v>
      </c>
      <c r="Q6" s="166" t="s">
        <v>122</v>
      </c>
      <c r="R6" s="109" t="s">
        <v>123</v>
      </c>
      <c r="S6" s="113" t="s">
        <v>124</v>
      </c>
      <c r="T6" s="166" t="s">
        <v>121</v>
      </c>
      <c r="U6" s="166" t="s">
        <v>122</v>
      </c>
      <c r="V6" s="109" t="s">
        <v>123</v>
      </c>
      <c r="W6" s="113" t="s">
        <v>124</v>
      </c>
      <c r="X6" s="166" t="s">
        <v>121</v>
      </c>
      <c r="Y6" s="166" t="s">
        <v>122</v>
      </c>
      <c r="Z6" s="109" t="s">
        <v>123</v>
      </c>
      <c r="AA6" s="113" t="s">
        <v>124</v>
      </c>
      <c r="AB6" s="166" t="s">
        <v>121</v>
      </c>
      <c r="AC6" s="166" t="s">
        <v>122</v>
      </c>
      <c r="AD6" s="109" t="s">
        <v>123</v>
      </c>
      <c r="AE6" s="113" t="s">
        <v>124</v>
      </c>
      <c r="AF6" s="166" t="s">
        <v>121</v>
      </c>
      <c r="AG6" s="166" t="s">
        <v>122</v>
      </c>
      <c r="AH6" s="109" t="s">
        <v>123</v>
      </c>
      <c r="AI6" s="113" t="s">
        <v>124</v>
      </c>
      <c r="AJ6" s="166" t="s">
        <v>121</v>
      </c>
      <c r="AK6" s="166" t="s">
        <v>122</v>
      </c>
      <c r="AL6" s="109" t="s">
        <v>123</v>
      </c>
      <c r="AM6" s="113" t="s">
        <v>124</v>
      </c>
      <c r="AN6" s="166" t="s">
        <v>121</v>
      </c>
      <c r="AO6" s="166" t="s">
        <v>122</v>
      </c>
      <c r="AP6" s="109" t="s">
        <v>123</v>
      </c>
      <c r="AQ6" s="113" t="s">
        <v>124</v>
      </c>
      <c r="AR6" s="166" t="s">
        <v>121</v>
      </c>
      <c r="AS6" s="166" t="s">
        <v>122</v>
      </c>
      <c r="AT6" s="109" t="s">
        <v>123</v>
      </c>
      <c r="AU6" s="113" t="s">
        <v>124</v>
      </c>
      <c r="AV6" s="166" t="s">
        <v>121</v>
      </c>
      <c r="AW6" s="166" t="s">
        <v>122</v>
      </c>
      <c r="AX6" s="109" t="s">
        <v>123</v>
      </c>
      <c r="AY6" s="113" t="s">
        <v>124</v>
      </c>
      <c r="AZ6" s="166" t="s">
        <v>121</v>
      </c>
      <c r="BA6" s="166" t="s">
        <v>122</v>
      </c>
      <c r="BB6" s="109" t="s">
        <v>123</v>
      </c>
      <c r="BC6" s="113" t="s">
        <v>124</v>
      </c>
      <c r="BD6" s="166" t="s">
        <v>121</v>
      </c>
      <c r="BE6" s="166" t="s">
        <v>122</v>
      </c>
      <c r="BF6" s="109" t="s">
        <v>123</v>
      </c>
      <c r="BG6" s="113" t="s">
        <v>124</v>
      </c>
      <c r="BH6" s="166" t="s">
        <v>121</v>
      </c>
      <c r="BI6" s="166" t="s">
        <v>122</v>
      </c>
      <c r="BJ6" s="109" t="s">
        <v>123</v>
      </c>
      <c r="BL6" s="114"/>
      <c r="BM6" s="114"/>
      <c r="BN6" s="114"/>
      <c r="BO6" s="114"/>
      <c r="BP6" s="114"/>
      <c r="BQ6" s="114"/>
      <c r="BR6" s="83"/>
      <c r="BS6" s="91"/>
      <c r="BT6" s="91"/>
      <c r="BU6" s="91"/>
      <c r="BV6" s="91"/>
      <c r="BW6" s="46"/>
      <c r="BX6" s="46"/>
      <c r="BY6" s="46"/>
      <c r="BZ6" s="46"/>
      <c r="CA6" s="46"/>
      <c r="CB6" s="86"/>
      <c r="CC6" s="86"/>
      <c r="CD6" s="86"/>
      <c r="CE6" s="86"/>
      <c r="CF6" s="86"/>
    </row>
    <row r="7" spans="1:84" ht="15" thickBot="1" x14ac:dyDescent="0.4">
      <c r="A7" s="79">
        <v>44174</v>
      </c>
      <c r="B7" s="115">
        <v>0</v>
      </c>
      <c r="C7" s="105">
        <v>0</v>
      </c>
      <c r="D7" s="106">
        <v>0</v>
      </c>
      <c r="E7" s="106">
        <v>0</v>
      </c>
      <c r="F7" s="107">
        <v>0</v>
      </c>
      <c r="G7" s="116">
        <v>0</v>
      </c>
      <c r="H7" s="117">
        <v>0</v>
      </c>
      <c r="I7" s="117">
        <v>0</v>
      </c>
      <c r="J7" s="118">
        <v>0</v>
      </c>
      <c r="K7" s="105">
        <v>0</v>
      </c>
      <c r="L7" s="106">
        <v>0</v>
      </c>
      <c r="M7" s="106">
        <v>0</v>
      </c>
      <c r="N7" s="107">
        <v>0</v>
      </c>
      <c r="O7" s="105">
        <v>0</v>
      </c>
      <c r="P7" s="106">
        <v>0</v>
      </c>
      <c r="Q7" s="106">
        <v>0</v>
      </c>
      <c r="R7" s="107">
        <v>0</v>
      </c>
      <c r="S7" s="105">
        <v>0</v>
      </c>
      <c r="T7" s="106">
        <v>0</v>
      </c>
      <c r="U7" s="106">
        <v>0</v>
      </c>
      <c r="V7" s="107">
        <v>0</v>
      </c>
      <c r="W7" s="105">
        <v>0</v>
      </c>
      <c r="X7" s="106">
        <v>0</v>
      </c>
      <c r="Y7" s="106">
        <v>0</v>
      </c>
      <c r="Z7" s="107">
        <v>0</v>
      </c>
      <c r="AA7" s="105">
        <v>0</v>
      </c>
      <c r="AB7" s="106">
        <v>0</v>
      </c>
      <c r="AC7" s="106">
        <v>0</v>
      </c>
      <c r="AD7" s="107">
        <v>0</v>
      </c>
      <c r="AE7" s="105">
        <v>0</v>
      </c>
      <c r="AF7" s="106">
        <v>0</v>
      </c>
      <c r="AG7" s="106">
        <v>0</v>
      </c>
      <c r="AH7" s="107">
        <v>0</v>
      </c>
      <c r="AI7" s="105">
        <v>0</v>
      </c>
      <c r="AJ7" s="106">
        <v>0</v>
      </c>
      <c r="AK7" s="106">
        <v>0</v>
      </c>
      <c r="AL7" s="107">
        <v>0</v>
      </c>
      <c r="AM7" s="105">
        <v>0</v>
      </c>
      <c r="AN7" s="106">
        <v>0</v>
      </c>
      <c r="AO7" s="106">
        <v>0</v>
      </c>
      <c r="AP7" s="107">
        <v>0</v>
      </c>
      <c r="AQ7" s="105">
        <v>0</v>
      </c>
      <c r="AR7" s="106">
        <v>0</v>
      </c>
      <c r="AS7" s="106">
        <v>0</v>
      </c>
      <c r="AT7" s="107">
        <v>0</v>
      </c>
      <c r="AU7" s="105">
        <v>0</v>
      </c>
      <c r="AV7" s="106">
        <v>0</v>
      </c>
      <c r="AW7" s="106">
        <v>0</v>
      </c>
      <c r="AX7" s="107">
        <v>0</v>
      </c>
      <c r="AY7" s="105">
        <v>0</v>
      </c>
      <c r="AZ7" s="106">
        <v>0</v>
      </c>
      <c r="BA7" s="106">
        <v>0</v>
      </c>
      <c r="BB7" s="107">
        <v>0</v>
      </c>
      <c r="BC7" s="105">
        <v>0</v>
      </c>
      <c r="BD7" s="106">
        <v>0</v>
      </c>
      <c r="BE7" s="106">
        <v>0</v>
      </c>
      <c r="BF7" s="107">
        <v>0</v>
      </c>
      <c r="BG7" s="105">
        <v>0</v>
      </c>
      <c r="BH7" s="106">
        <v>0</v>
      </c>
      <c r="BI7" s="106">
        <v>0</v>
      </c>
      <c r="BJ7" s="107">
        <v>0</v>
      </c>
      <c r="BL7" s="119"/>
      <c r="BM7" s="119"/>
      <c r="BN7" s="119"/>
      <c r="BO7" s="119"/>
      <c r="BP7" s="119"/>
      <c r="BQ7" s="119"/>
      <c r="BR7" s="83"/>
      <c r="BS7" s="91"/>
      <c r="BT7" s="91"/>
      <c r="BU7" s="91"/>
      <c r="BV7" s="91"/>
      <c r="BW7" s="46"/>
      <c r="BX7" s="46"/>
      <c r="BY7" s="46"/>
      <c r="BZ7" s="46"/>
      <c r="CA7" s="46"/>
      <c r="CB7" s="86"/>
      <c r="CC7" s="86"/>
      <c r="CD7" s="86"/>
      <c r="CE7" s="86"/>
      <c r="CF7" s="86"/>
    </row>
    <row r="8" spans="1:84" ht="15" thickBot="1" x14ac:dyDescent="0.4">
      <c r="A8" s="79">
        <v>44175</v>
      </c>
      <c r="B8" s="80">
        <v>1</v>
      </c>
      <c r="C8" s="120">
        <v>120</v>
      </c>
      <c r="D8" s="121">
        <v>80.849999999999994</v>
      </c>
      <c r="E8" s="156">
        <f t="shared" ref="E8:E71" si="0">D8/BV$12*100</f>
        <v>86.557663769344913</v>
      </c>
      <c r="F8" s="122">
        <f>C8-E8</f>
        <v>33.442336230655087</v>
      </c>
      <c r="G8" s="120">
        <v>120</v>
      </c>
      <c r="H8" s="121">
        <v>77.459999999999994</v>
      </c>
      <c r="I8" s="157">
        <f>H8/BV$12*100</f>
        <v>82.928344286622846</v>
      </c>
      <c r="J8" s="123">
        <f>G8-I8</f>
        <v>37.071655713377154</v>
      </c>
      <c r="K8" s="120">
        <v>120</v>
      </c>
      <c r="L8" s="121">
        <v>68.3</v>
      </c>
      <c r="M8" s="156">
        <f t="shared" ref="M8:M71" si="1">L8/BV$12*100</f>
        <v>73.121687513249938</v>
      </c>
      <c r="N8" s="122">
        <f t="shared" ref="N8:N71" si="2">K8-M8</f>
        <v>46.878312486750062</v>
      </c>
      <c r="O8" s="120">
        <v>120</v>
      </c>
      <c r="P8" s="121">
        <v>95.15</v>
      </c>
      <c r="Q8" s="156">
        <f t="shared" ref="Q8:Q71" si="3">P8/BV$13*100</f>
        <v>98.06245491085231</v>
      </c>
      <c r="R8" s="122">
        <f t="shared" ref="R8:R71" si="4">O8-Q8</f>
        <v>21.93754508914769</v>
      </c>
      <c r="S8" s="120">
        <v>120</v>
      </c>
      <c r="T8" s="121">
        <v>103.87</v>
      </c>
      <c r="U8" s="156">
        <f t="shared" ref="U8:U71" si="5">T8/BV$13*100</f>
        <v>107.04936617540967</v>
      </c>
      <c r="V8" s="122">
        <f t="shared" ref="V8:V71" si="6">S8-U8</f>
        <v>12.950633824590327</v>
      </c>
      <c r="W8" s="120">
        <v>120</v>
      </c>
      <c r="X8" s="121">
        <v>98.11</v>
      </c>
      <c r="Y8" s="156">
        <f t="shared" ref="Y8:Y71" si="7">X8/BV$13*100</f>
        <v>101.11305781716995</v>
      </c>
      <c r="Z8" s="122">
        <f t="shared" ref="Z8:Z71" si="8">W8-Y8</f>
        <v>18.886942182830055</v>
      </c>
      <c r="AA8" s="120">
        <v>120</v>
      </c>
      <c r="AB8" s="121">
        <v>114.85</v>
      </c>
      <c r="AC8" s="156">
        <f>AB8/BV$14*100</f>
        <v>117.72154421559587</v>
      </c>
      <c r="AD8" s="122">
        <f>AA8-AC8</f>
        <v>2.2784557844041302</v>
      </c>
      <c r="AE8" s="120">
        <v>120</v>
      </c>
      <c r="AF8" s="121">
        <v>110.34</v>
      </c>
      <c r="AG8" s="156">
        <f t="shared" ref="AG8:AG71" si="9">AF8/BV$14*100</f>
        <v>113.09878266215803</v>
      </c>
      <c r="AH8" s="136">
        <f t="shared" ref="AH8:AH71" si="10">AE8-AG8</f>
        <v>6.9012173378419703</v>
      </c>
      <c r="AI8" s="120">
        <v>120</v>
      </c>
      <c r="AJ8" s="137">
        <v>76.67</v>
      </c>
      <c r="AK8" s="137">
        <f t="shared" ref="AK8:AK71" si="11">AJ8/BV$14*100</f>
        <v>78.586946408443509</v>
      </c>
      <c r="AL8" s="137">
        <f t="shared" ref="AL8:AL71" si="12">AI8-AK8</f>
        <v>41.413053591556491</v>
      </c>
      <c r="AM8" s="120">
        <v>120</v>
      </c>
      <c r="AN8" s="121">
        <v>100.08</v>
      </c>
      <c r="AO8" s="156">
        <f t="shared" ref="AO8:AO71" si="13">AN8/BV$15*100</f>
        <v>102.7831981103009</v>
      </c>
      <c r="AP8" s="122">
        <f t="shared" ref="AP8:AP71" si="14">AM8-AO8</f>
        <v>17.216801889699099</v>
      </c>
      <c r="AQ8" s="120">
        <v>120</v>
      </c>
      <c r="AR8" s="121">
        <v>103.89</v>
      </c>
      <c r="AS8" s="137">
        <f t="shared" ref="AS8:AS71" si="15">AR8/BV$15*100</f>
        <v>106.69610763068707</v>
      </c>
      <c r="AT8" s="122">
        <f t="shared" ref="AT8:AT71" si="16">AQ8-AS8</f>
        <v>13.303892369312933</v>
      </c>
      <c r="AU8" s="120">
        <v>120</v>
      </c>
      <c r="AV8" s="121">
        <v>28.77</v>
      </c>
      <c r="AW8" s="137">
        <f t="shared" ref="AW8:AW71" si="17">AV8/BV$15*100</f>
        <v>29.547088425593099</v>
      </c>
      <c r="AX8" s="122">
        <f t="shared" ref="AX8:AX71" si="18">AU8-AW8</f>
        <v>90.452911574406897</v>
      </c>
      <c r="AY8" s="120">
        <v>120</v>
      </c>
      <c r="AZ8" s="121">
        <v>98.51</v>
      </c>
      <c r="BA8" s="137">
        <f t="shared" ref="BA8:BA71" si="19">AZ8/BV$16*100</f>
        <v>101.61859647313602</v>
      </c>
      <c r="BB8" s="122">
        <f t="shared" ref="BB8:BB71" si="20">AY8-BA8</f>
        <v>18.381403526863977</v>
      </c>
      <c r="BC8" s="120">
        <v>120</v>
      </c>
      <c r="BD8" s="121">
        <v>109.63</v>
      </c>
      <c r="BE8" s="137">
        <f t="shared" ref="BE8:BE71" si="21">BD8/BV$16*100</f>
        <v>113.08950087655975</v>
      </c>
      <c r="BF8" s="122">
        <f t="shared" ref="BF8:BF71" si="22">BC8-BE8</f>
        <v>6.9104991234402462</v>
      </c>
      <c r="BG8" s="120">
        <v>120</v>
      </c>
      <c r="BH8" s="121">
        <v>95.83</v>
      </c>
      <c r="BI8" s="137">
        <f t="shared" ref="BI8:BI71" si="23">BH8/BV$16*100</f>
        <v>98.854025987418794</v>
      </c>
      <c r="BJ8" s="122">
        <f t="shared" ref="BJ8:BJ71" si="24">BG8-BI8</f>
        <v>21.145974012581206</v>
      </c>
      <c r="BL8" s="124">
        <f>((SUM(E8+I8+M8)/3)*100)/C8</f>
        <v>67.391026547004927</v>
      </c>
      <c r="BM8" s="124">
        <f t="shared" ref="BM8:BM39" si="25">((SUM(Q8+U8+Y8)/3)*100)/O8</f>
        <v>85.062466362064427</v>
      </c>
      <c r="BN8" s="124">
        <f>((SUM(AC8+AG8+AK8)/3)*100)/AA8</f>
        <v>85.946464801721504</v>
      </c>
      <c r="BO8" s="124">
        <f>((SUM(AC8+AG8+AK8)/3)*100)/AA8</f>
        <v>85.946464801721504</v>
      </c>
      <c r="BP8" s="124">
        <f>((SUM(BA8+BE8+BI8)/3)*100)/AY8</f>
        <v>87.100589815865163</v>
      </c>
      <c r="BQ8" s="124">
        <f>AVERAGE(BL8:BP8)</f>
        <v>82.289402465675522</v>
      </c>
      <c r="BR8" s="83"/>
      <c r="BS8" s="91"/>
      <c r="BT8" s="91"/>
      <c r="BU8" s="91"/>
      <c r="BV8" s="91"/>
      <c r="BW8" s="46"/>
      <c r="BX8" s="46"/>
      <c r="BY8" s="46"/>
      <c r="BZ8" s="46"/>
      <c r="CA8" s="46"/>
      <c r="CB8" s="86"/>
      <c r="CC8" s="86"/>
      <c r="CD8" s="86"/>
      <c r="CE8" s="86"/>
      <c r="CF8" s="86"/>
    </row>
    <row r="9" spans="1:84" ht="15" thickBot="1" x14ac:dyDescent="0.4">
      <c r="A9" s="79">
        <v>44176</v>
      </c>
      <c r="B9" s="80">
        <v>2</v>
      </c>
      <c r="C9" s="120">
        <v>120</v>
      </c>
      <c r="D9" s="137">
        <v>85.2</v>
      </c>
      <c r="E9" s="156">
        <f t="shared" si="0"/>
        <v>91.214755140979449</v>
      </c>
      <c r="F9" s="122">
        <f t="shared" ref="F9:F72" si="26">C9-E9</f>
        <v>28.785244859020551</v>
      </c>
      <c r="G9" s="120">
        <v>120</v>
      </c>
      <c r="H9" s="137">
        <v>76.599999999999994</v>
      </c>
      <c r="I9" s="157">
        <f t="shared" ref="I9:I71" si="27">H9/BV$12*100</f>
        <v>82.007631969472115</v>
      </c>
      <c r="J9" s="123">
        <f t="shared" ref="J9:J72" si="28">G9-I9</f>
        <v>37.992368030527885</v>
      </c>
      <c r="K9" s="120">
        <v>120</v>
      </c>
      <c r="L9" s="137">
        <v>89.1</v>
      </c>
      <c r="M9" s="156">
        <f t="shared" si="1"/>
        <v>95.390078439686249</v>
      </c>
      <c r="N9" s="122">
        <f t="shared" si="2"/>
        <v>24.609921560313751</v>
      </c>
      <c r="O9" s="120">
        <v>120</v>
      </c>
      <c r="P9" s="137">
        <v>81.400000000000006</v>
      </c>
      <c r="Q9" s="156">
        <f t="shared" si="3"/>
        <v>83.891579923734923</v>
      </c>
      <c r="R9" s="122">
        <f t="shared" si="4"/>
        <v>36.108420076265077</v>
      </c>
      <c r="S9" s="120">
        <v>120</v>
      </c>
      <c r="T9" s="137">
        <v>81.25</v>
      </c>
      <c r="U9" s="156">
        <f t="shared" si="5"/>
        <v>83.736988560239098</v>
      </c>
      <c r="V9" s="122">
        <f t="shared" si="6"/>
        <v>36.263011439760902</v>
      </c>
      <c r="W9" s="120">
        <v>120</v>
      </c>
      <c r="X9" s="137">
        <v>79.66</v>
      </c>
      <c r="Y9" s="156">
        <f t="shared" si="7"/>
        <v>82.098320107183341</v>
      </c>
      <c r="Z9" s="122">
        <f t="shared" si="8"/>
        <v>37.901679892816659</v>
      </c>
      <c r="AA9" s="120">
        <v>120</v>
      </c>
      <c r="AB9" s="137">
        <v>109.11</v>
      </c>
      <c r="AC9" s="156">
        <f t="shared" ref="AC9:AC72" si="29">AB9/BV$14*100</f>
        <v>111.83802951122044</v>
      </c>
      <c r="AD9" s="122">
        <f t="shared" ref="AD9:AD72" si="30">AA9-AC9</f>
        <v>8.1619704887795592</v>
      </c>
      <c r="AE9" s="120">
        <v>120</v>
      </c>
      <c r="AF9" s="137">
        <v>111.48</v>
      </c>
      <c r="AG9" s="156">
        <f t="shared" si="9"/>
        <v>114.26728558253923</v>
      </c>
      <c r="AH9" s="136">
        <f t="shared" si="10"/>
        <v>5.7327144174607696</v>
      </c>
      <c r="AI9" s="120">
        <v>120</v>
      </c>
      <c r="AJ9" s="137">
        <v>79.19</v>
      </c>
      <c r="AK9" s="137">
        <f t="shared" si="11"/>
        <v>81.16995286402296</v>
      </c>
      <c r="AL9" s="137">
        <f t="shared" si="12"/>
        <v>38.83004713597704</v>
      </c>
      <c r="AM9" s="120">
        <v>120</v>
      </c>
      <c r="AN9" s="137">
        <v>100.23</v>
      </c>
      <c r="AO9" s="156">
        <f t="shared" si="13"/>
        <v>102.93724966622162</v>
      </c>
      <c r="AP9" s="122">
        <f t="shared" si="14"/>
        <v>17.062750333778382</v>
      </c>
      <c r="AQ9" s="120">
        <v>120</v>
      </c>
      <c r="AR9" s="137">
        <v>92.12</v>
      </c>
      <c r="AS9" s="137">
        <f t="shared" si="15"/>
        <v>94.608195542774993</v>
      </c>
      <c r="AT9" s="122">
        <f t="shared" si="16"/>
        <v>25.391804457225007</v>
      </c>
      <c r="AU9" s="120">
        <v>120</v>
      </c>
      <c r="AV9" s="137">
        <v>69.2</v>
      </c>
      <c r="AW9" s="137">
        <f t="shared" si="17"/>
        <v>71.069117798089763</v>
      </c>
      <c r="AX9" s="122">
        <f t="shared" si="18"/>
        <v>48.930882201910237</v>
      </c>
      <c r="AY9" s="120">
        <v>120</v>
      </c>
      <c r="AZ9" s="137">
        <v>77.31</v>
      </c>
      <c r="BA9" s="137">
        <f t="shared" si="19"/>
        <v>79.749606063731065</v>
      </c>
      <c r="BB9" s="122">
        <f t="shared" si="20"/>
        <v>40.250393936268935</v>
      </c>
      <c r="BC9" s="120">
        <v>120</v>
      </c>
      <c r="BD9" s="137">
        <v>108.95</v>
      </c>
      <c r="BE9" s="137">
        <f t="shared" si="21"/>
        <v>112.3880426936166</v>
      </c>
      <c r="BF9" s="122">
        <f t="shared" si="22"/>
        <v>7.6119573063834025</v>
      </c>
      <c r="BG9" s="120">
        <v>120</v>
      </c>
      <c r="BH9" s="137">
        <v>85.3</v>
      </c>
      <c r="BI9" s="137">
        <f t="shared" si="23"/>
        <v>87.991739713313393</v>
      </c>
      <c r="BJ9" s="122">
        <f t="shared" si="24"/>
        <v>32.008260286686607</v>
      </c>
      <c r="BL9" s="124">
        <f>((SUM(E9+I9+M9)/3)*100)/C9</f>
        <v>74.614573763927169</v>
      </c>
      <c r="BM9" s="82">
        <f t="shared" si="25"/>
        <v>69.368580164210385</v>
      </c>
      <c r="BN9" s="124">
        <f t="shared" ref="BN9:BN72" si="31">((SUM(AC9+AG9+AK9)/3)*100)/AA9</f>
        <v>85.354241099384055</v>
      </c>
      <c r="BO9" s="124">
        <f t="shared" ref="BO9:BO72" si="32">((SUM(AC9+AG9+AK9)/3)*100)/AA9</f>
        <v>85.354241099384055</v>
      </c>
      <c r="BP9" s="124">
        <f t="shared" ref="BP9:BP72" si="33">((SUM(BA9+BE9+BI9)/3)*100)/AY9</f>
        <v>77.813719019628081</v>
      </c>
      <c r="BQ9" s="82">
        <f>AVERAGE(BL9:BP9)</f>
        <v>78.501071029306758</v>
      </c>
      <c r="BR9" s="83"/>
      <c r="BS9" s="125" t="s">
        <v>125</v>
      </c>
      <c r="BT9" s="126"/>
      <c r="BU9" s="126"/>
      <c r="BV9" s="127"/>
      <c r="BW9" s="46"/>
      <c r="BX9" s="46"/>
      <c r="BY9" s="46"/>
      <c r="BZ9" s="46"/>
      <c r="CA9" s="46"/>
      <c r="CB9" s="86"/>
      <c r="CC9" s="86"/>
      <c r="CD9" s="86"/>
      <c r="CE9" s="86"/>
      <c r="CF9" s="86"/>
    </row>
    <row r="10" spans="1:84" ht="15" thickBot="1" x14ac:dyDescent="0.4">
      <c r="A10" s="79">
        <v>44177</v>
      </c>
      <c r="B10" s="80">
        <v>3</v>
      </c>
      <c r="C10" s="120">
        <v>120</v>
      </c>
      <c r="D10" s="137">
        <v>47</v>
      </c>
      <c r="E10" s="156">
        <f t="shared" si="0"/>
        <v>50.317998728005087</v>
      </c>
      <c r="F10" s="122">
        <f t="shared" si="26"/>
        <v>69.68200127199492</v>
      </c>
      <c r="G10" s="120">
        <v>120</v>
      </c>
      <c r="H10" s="137">
        <v>60.54</v>
      </c>
      <c r="I10" s="157">
        <f t="shared" si="27"/>
        <v>64.813864744541021</v>
      </c>
      <c r="J10" s="123">
        <f t="shared" si="28"/>
        <v>55.186135255458979</v>
      </c>
      <c r="K10" s="120">
        <v>120</v>
      </c>
      <c r="L10" s="137">
        <v>51.26</v>
      </c>
      <c r="M10" s="156">
        <f t="shared" si="1"/>
        <v>54.878736485054056</v>
      </c>
      <c r="N10" s="122">
        <f t="shared" si="2"/>
        <v>65.121263514945952</v>
      </c>
      <c r="O10" s="120">
        <v>120</v>
      </c>
      <c r="P10" s="137">
        <v>80.5</v>
      </c>
      <c r="Q10" s="156">
        <f t="shared" si="3"/>
        <v>82.964031742759971</v>
      </c>
      <c r="R10" s="122">
        <f t="shared" si="4"/>
        <v>37.035968257240029</v>
      </c>
      <c r="S10" s="120">
        <v>120</v>
      </c>
      <c r="T10" s="137">
        <v>97.65</v>
      </c>
      <c r="U10" s="156">
        <f t="shared" si="5"/>
        <v>100.63897763578275</v>
      </c>
      <c r="V10" s="122">
        <f t="shared" si="6"/>
        <v>19.361022364217249</v>
      </c>
      <c r="W10" s="120">
        <v>120</v>
      </c>
      <c r="X10" s="137">
        <v>82.62</v>
      </c>
      <c r="Y10" s="156">
        <f t="shared" si="7"/>
        <v>85.14892301350099</v>
      </c>
      <c r="Z10" s="122">
        <f t="shared" si="8"/>
        <v>34.85107698649901</v>
      </c>
      <c r="AA10" s="120">
        <v>120</v>
      </c>
      <c r="AB10" s="137">
        <v>92.58</v>
      </c>
      <c r="AC10" s="156">
        <f t="shared" si="29"/>
        <v>94.894737165693215</v>
      </c>
      <c r="AD10" s="122">
        <f t="shared" si="30"/>
        <v>25.105262834306785</v>
      </c>
      <c r="AE10" s="120">
        <v>120</v>
      </c>
      <c r="AF10" s="137">
        <v>69.900000000000006</v>
      </c>
      <c r="AG10" s="156">
        <f t="shared" si="9"/>
        <v>71.647679065478044</v>
      </c>
      <c r="AH10" s="136">
        <f t="shared" si="10"/>
        <v>48.352320934521956</v>
      </c>
      <c r="AI10" s="120">
        <v>120</v>
      </c>
      <c r="AJ10" s="137">
        <v>75.2</v>
      </c>
      <c r="AK10" s="137">
        <f t="shared" si="11"/>
        <v>77.080192642688814</v>
      </c>
      <c r="AL10" s="137">
        <f t="shared" si="12"/>
        <v>42.919807357311186</v>
      </c>
      <c r="AM10" s="120">
        <v>120</v>
      </c>
      <c r="AN10" s="137">
        <v>69.099999999999994</v>
      </c>
      <c r="AO10" s="156">
        <f t="shared" si="13"/>
        <v>70.966416760809267</v>
      </c>
      <c r="AP10" s="122">
        <f t="shared" si="14"/>
        <v>49.033583239190733</v>
      </c>
      <c r="AQ10" s="120">
        <v>120</v>
      </c>
      <c r="AR10" s="137">
        <v>93.93</v>
      </c>
      <c r="AS10" s="137">
        <f t="shared" si="15"/>
        <v>96.46708431755161</v>
      </c>
      <c r="AT10" s="122">
        <f t="shared" si="16"/>
        <v>23.53291568244839</v>
      </c>
      <c r="AU10" s="120">
        <v>120</v>
      </c>
      <c r="AV10" s="137">
        <v>74.290000000000006</v>
      </c>
      <c r="AW10" s="137">
        <f t="shared" si="17"/>
        <v>76.296600595666021</v>
      </c>
      <c r="AX10" s="122">
        <f t="shared" si="18"/>
        <v>43.703399404333979</v>
      </c>
      <c r="AY10" s="120">
        <v>120</v>
      </c>
      <c r="AZ10" s="137">
        <v>70.69</v>
      </c>
      <c r="BA10" s="137">
        <f t="shared" si="19"/>
        <v>72.920704341548941</v>
      </c>
      <c r="BB10" s="122">
        <f t="shared" si="20"/>
        <v>47.079295658451059</v>
      </c>
      <c r="BC10" s="120">
        <v>120</v>
      </c>
      <c r="BD10" s="137">
        <v>109.88</v>
      </c>
      <c r="BE10" s="137">
        <f t="shared" si="21"/>
        <v>113.34738991440652</v>
      </c>
      <c r="BF10" s="122">
        <f t="shared" si="22"/>
        <v>6.65261008559348</v>
      </c>
      <c r="BG10" s="120">
        <v>120</v>
      </c>
      <c r="BH10" s="137">
        <v>88.31</v>
      </c>
      <c r="BI10" s="137">
        <f t="shared" si="23"/>
        <v>91.096723728988351</v>
      </c>
      <c r="BJ10" s="122">
        <f t="shared" si="24"/>
        <v>28.903276271011649</v>
      </c>
      <c r="BL10" s="124">
        <f t="shared" ref="BL10:BL72" si="34">((SUM(E10+I10+M10)/3)*100)/C10</f>
        <v>47.22516665488893</v>
      </c>
      <c r="BM10" s="82">
        <f t="shared" si="25"/>
        <v>74.653314553345496</v>
      </c>
      <c r="BN10" s="124">
        <f t="shared" si="31"/>
        <v>67.672946909405582</v>
      </c>
      <c r="BO10" s="124">
        <f t="shared" si="32"/>
        <v>67.672946909405582</v>
      </c>
      <c r="BP10" s="124">
        <f t="shared" si="33"/>
        <v>77.045782773595505</v>
      </c>
      <c r="BQ10" s="82">
        <f>AVERAGE(BL10:BP10)</f>
        <v>66.85403156012822</v>
      </c>
      <c r="BR10" s="83"/>
      <c r="BS10" s="84"/>
      <c r="BT10" s="85" t="s">
        <v>126</v>
      </c>
      <c r="BU10" s="73" t="s">
        <v>127</v>
      </c>
      <c r="BV10" s="128"/>
      <c r="BW10" s="46"/>
      <c r="BX10" s="46"/>
      <c r="BY10" s="46"/>
      <c r="BZ10" s="46"/>
      <c r="CA10" s="46"/>
      <c r="CB10" s="86"/>
      <c r="CC10" s="86"/>
      <c r="CD10" s="86"/>
      <c r="CE10" s="86"/>
      <c r="CF10" s="86"/>
    </row>
    <row r="11" spans="1:84" s="147" customFormat="1" ht="15" thickBot="1" x14ac:dyDescent="0.4">
      <c r="A11" s="144">
        <v>44178</v>
      </c>
      <c r="B11" s="145">
        <v>4</v>
      </c>
      <c r="C11" s="220">
        <v>0</v>
      </c>
      <c r="D11" s="146">
        <v>0</v>
      </c>
      <c r="E11" s="221">
        <f t="shared" si="0"/>
        <v>0</v>
      </c>
      <c r="F11" s="222">
        <f t="shared" si="26"/>
        <v>0</v>
      </c>
      <c r="G11" s="220">
        <v>0</v>
      </c>
      <c r="H11" s="146">
        <v>0</v>
      </c>
      <c r="I11" s="223">
        <f t="shared" si="27"/>
        <v>0</v>
      </c>
      <c r="J11" s="224">
        <f t="shared" si="28"/>
        <v>0</v>
      </c>
      <c r="K11" s="220">
        <v>0</v>
      </c>
      <c r="L11" s="146">
        <v>0</v>
      </c>
      <c r="M11" s="221">
        <f t="shared" si="1"/>
        <v>0</v>
      </c>
      <c r="N11" s="222">
        <f t="shared" si="2"/>
        <v>0</v>
      </c>
      <c r="O11" s="220">
        <v>0</v>
      </c>
      <c r="P11" s="146">
        <v>0</v>
      </c>
      <c r="Q11" s="221">
        <f t="shared" si="3"/>
        <v>0</v>
      </c>
      <c r="R11" s="222">
        <f t="shared" si="4"/>
        <v>0</v>
      </c>
      <c r="S11" s="220">
        <v>0</v>
      </c>
      <c r="T11" s="146">
        <v>0</v>
      </c>
      <c r="U11" s="221">
        <f t="shared" si="5"/>
        <v>0</v>
      </c>
      <c r="V11" s="222">
        <f t="shared" si="6"/>
        <v>0</v>
      </c>
      <c r="W11" s="220">
        <v>0</v>
      </c>
      <c r="X11" s="146">
        <v>0</v>
      </c>
      <c r="Y11" s="221">
        <f t="shared" si="7"/>
        <v>0</v>
      </c>
      <c r="Z11" s="222">
        <f t="shared" si="8"/>
        <v>0</v>
      </c>
      <c r="AA11" s="220">
        <v>0</v>
      </c>
      <c r="AB11" s="146">
        <v>0</v>
      </c>
      <c r="AC11" s="221">
        <f t="shared" si="29"/>
        <v>0</v>
      </c>
      <c r="AD11" s="222">
        <f t="shared" si="30"/>
        <v>0</v>
      </c>
      <c r="AE11" s="220">
        <v>0</v>
      </c>
      <c r="AF11" s="146">
        <v>0</v>
      </c>
      <c r="AG11" s="221">
        <f t="shared" si="9"/>
        <v>0</v>
      </c>
      <c r="AH11" s="225">
        <f t="shared" si="10"/>
        <v>0</v>
      </c>
      <c r="AI11" s="220">
        <v>0</v>
      </c>
      <c r="AJ11" s="146">
        <v>0</v>
      </c>
      <c r="AK11" s="146">
        <f t="shared" si="11"/>
        <v>0</v>
      </c>
      <c r="AL11" s="146">
        <f t="shared" si="12"/>
        <v>0</v>
      </c>
      <c r="AM11" s="220">
        <v>0</v>
      </c>
      <c r="AN11" s="146">
        <v>0</v>
      </c>
      <c r="AO11" s="221">
        <f t="shared" si="13"/>
        <v>0</v>
      </c>
      <c r="AP11" s="222">
        <f t="shared" si="14"/>
        <v>0</v>
      </c>
      <c r="AQ11" s="220">
        <v>0</v>
      </c>
      <c r="AR11" s="146">
        <v>0</v>
      </c>
      <c r="AS11" s="146">
        <f t="shared" si="15"/>
        <v>0</v>
      </c>
      <c r="AT11" s="222">
        <f t="shared" si="16"/>
        <v>0</v>
      </c>
      <c r="AU11" s="220">
        <v>0</v>
      </c>
      <c r="AV11" s="146">
        <v>0</v>
      </c>
      <c r="AW11" s="146">
        <f t="shared" si="17"/>
        <v>0</v>
      </c>
      <c r="AX11" s="222">
        <f t="shared" si="18"/>
        <v>0</v>
      </c>
      <c r="AY11" s="220">
        <v>0</v>
      </c>
      <c r="AZ11" s="146">
        <v>0</v>
      </c>
      <c r="BA11" s="146">
        <f t="shared" si="19"/>
        <v>0</v>
      </c>
      <c r="BB11" s="222">
        <f t="shared" si="20"/>
        <v>0</v>
      </c>
      <c r="BC11" s="220">
        <v>0</v>
      </c>
      <c r="BD11" s="146">
        <v>0</v>
      </c>
      <c r="BE11" s="146">
        <f t="shared" si="21"/>
        <v>0</v>
      </c>
      <c r="BF11" s="222">
        <f>BC11-BE11</f>
        <v>0</v>
      </c>
      <c r="BG11" s="220">
        <v>0</v>
      </c>
      <c r="BH11" s="146">
        <v>0</v>
      </c>
      <c r="BI11" s="146">
        <f t="shared" si="23"/>
        <v>0</v>
      </c>
      <c r="BJ11" s="222">
        <f t="shared" si="24"/>
        <v>0</v>
      </c>
      <c r="BL11" s="148" t="e">
        <f t="shared" si="34"/>
        <v>#DIV/0!</v>
      </c>
      <c r="BM11" s="149" t="e">
        <f t="shared" si="25"/>
        <v>#DIV/0!</v>
      </c>
      <c r="BN11" s="148" t="e">
        <f t="shared" si="31"/>
        <v>#DIV/0!</v>
      </c>
      <c r="BO11" s="148" t="e">
        <f t="shared" si="32"/>
        <v>#DIV/0!</v>
      </c>
      <c r="BP11" s="148" t="e">
        <f t="shared" si="33"/>
        <v>#DIV/0!</v>
      </c>
      <c r="BQ11" s="149" t="e">
        <f t="shared" ref="BQ11:BQ72" si="35">AVERAGE(BL11:BP11)</f>
        <v>#DIV/0!</v>
      </c>
      <c r="BR11" s="150"/>
      <c r="BS11" s="152"/>
      <c r="BT11" s="153" t="s">
        <v>128</v>
      </c>
      <c r="BU11" s="153" t="s">
        <v>128</v>
      </c>
      <c r="BV11" s="154" t="s">
        <v>129</v>
      </c>
      <c r="BW11" s="155"/>
      <c r="BX11" s="155"/>
      <c r="BY11" s="155"/>
      <c r="BZ11" s="155"/>
      <c r="CA11" s="155"/>
      <c r="CB11" s="151"/>
      <c r="CC11" s="151"/>
      <c r="CD11" s="151"/>
      <c r="CE11" s="151"/>
      <c r="CF11" s="151"/>
    </row>
    <row r="12" spans="1:84" ht="15" thickBot="1" x14ac:dyDescent="0.4">
      <c r="A12" s="79">
        <v>44179</v>
      </c>
      <c r="B12" s="80">
        <v>5</v>
      </c>
      <c r="C12" s="120">
        <v>120</v>
      </c>
      <c r="D12" s="137">
        <v>18.25</v>
      </c>
      <c r="E12" s="156">
        <f t="shared" si="0"/>
        <v>19.538371846512614</v>
      </c>
      <c r="F12" s="122">
        <f t="shared" si="26"/>
        <v>100.46162815348738</v>
      </c>
      <c r="G12" s="120">
        <v>120</v>
      </c>
      <c r="H12" s="137">
        <v>15.59</v>
      </c>
      <c r="I12" s="157">
        <f t="shared" si="27"/>
        <v>16.690587237651052</v>
      </c>
      <c r="J12" s="123">
        <f t="shared" si="28"/>
        <v>103.30941276234896</v>
      </c>
      <c r="K12" s="120">
        <v>120</v>
      </c>
      <c r="L12" s="137">
        <v>34.31</v>
      </c>
      <c r="M12" s="156">
        <f t="shared" si="1"/>
        <v>36.732139071443719</v>
      </c>
      <c r="N12" s="122">
        <f t="shared" si="2"/>
        <v>83.267860928556274</v>
      </c>
      <c r="O12" s="120">
        <v>120</v>
      </c>
      <c r="P12" s="137">
        <v>50.6</v>
      </c>
      <c r="Q12" s="156">
        <f t="shared" si="3"/>
        <v>52.148819952591985</v>
      </c>
      <c r="R12" s="122">
        <f t="shared" si="4"/>
        <v>67.851180047408008</v>
      </c>
      <c r="S12" s="120">
        <v>120</v>
      </c>
      <c r="T12" s="137">
        <v>65.59</v>
      </c>
      <c r="U12" s="156">
        <f t="shared" si="5"/>
        <v>67.597650211274868</v>
      </c>
      <c r="V12" s="122">
        <f t="shared" si="6"/>
        <v>52.402349788725132</v>
      </c>
      <c r="W12" s="120">
        <v>120</v>
      </c>
      <c r="X12" s="137">
        <v>45.48</v>
      </c>
      <c r="Y12" s="156">
        <f t="shared" si="7"/>
        <v>46.872101411934445</v>
      </c>
      <c r="Z12" s="122">
        <f t="shared" si="8"/>
        <v>73.127898588065563</v>
      </c>
      <c r="AA12" s="120">
        <v>120</v>
      </c>
      <c r="AB12" s="137">
        <v>48.47</v>
      </c>
      <c r="AC12" s="156">
        <f t="shared" si="29"/>
        <v>49.681874167435197</v>
      </c>
      <c r="AD12" s="122">
        <f t="shared" si="30"/>
        <v>70.318125832564803</v>
      </c>
      <c r="AE12" s="120">
        <v>120</v>
      </c>
      <c r="AF12" s="137">
        <v>56.56</v>
      </c>
      <c r="AG12" s="156">
        <f t="shared" si="9"/>
        <v>57.974144891894674</v>
      </c>
      <c r="AH12" s="136">
        <f t="shared" si="10"/>
        <v>62.025855108105326</v>
      </c>
      <c r="AI12" s="120">
        <v>120</v>
      </c>
      <c r="AJ12" s="137">
        <v>12.77</v>
      </c>
      <c r="AK12" s="137">
        <f t="shared" si="11"/>
        <v>13.089282713392766</v>
      </c>
      <c r="AL12" s="137">
        <f t="shared" si="12"/>
        <v>106.91071728660724</v>
      </c>
      <c r="AM12" s="120">
        <v>120</v>
      </c>
      <c r="AN12" s="137">
        <v>51.12</v>
      </c>
      <c r="AO12" s="156">
        <f t="shared" si="13"/>
        <v>52.500770257779592</v>
      </c>
      <c r="AP12" s="122">
        <f t="shared" si="14"/>
        <v>67.499229742220408</v>
      </c>
      <c r="AQ12" s="120">
        <v>120</v>
      </c>
      <c r="AR12" s="137">
        <v>51.57</v>
      </c>
      <c r="AS12" s="137">
        <f t="shared" si="15"/>
        <v>52.962924925541742</v>
      </c>
      <c r="AT12" s="122">
        <f t="shared" si="16"/>
        <v>67.037075074458258</v>
      </c>
      <c r="AU12" s="120">
        <v>120</v>
      </c>
      <c r="AV12" s="137">
        <v>37.53</v>
      </c>
      <c r="AW12" s="137">
        <f t="shared" si="17"/>
        <v>38.543699291362842</v>
      </c>
      <c r="AX12" s="122">
        <f t="shared" si="18"/>
        <v>81.456300708637158</v>
      </c>
      <c r="AY12" s="120">
        <v>120</v>
      </c>
      <c r="AZ12" s="137">
        <v>17.34</v>
      </c>
      <c r="BA12" s="137">
        <f t="shared" si="19"/>
        <v>17.887183665051047</v>
      </c>
      <c r="BB12" s="122">
        <f t="shared" si="20"/>
        <v>102.11281633494895</v>
      </c>
      <c r="BC12" s="120">
        <v>120</v>
      </c>
      <c r="BD12" s="137">
        <v>97.56</v>
      </c>
      <c r="BE12" s="137">
        <f t="shared" si="21"/>
        <v>100.63861812931836</v>
      </c>
      <c r="BF12" s="122">
        <f t="shared" si="22"/>
        <v>19.36138187068164</v>
      </c>
      <c r="BG12" s="120">
        <v>120</v>
      </c>
      <c r="BH12" s="137">
        <v>73.48</v>
      </c>
      <c r="BI12" s="137">
        <f t="shared" si="23"/>
        <v>75.798746003918751</v>
      </c>
      <c r="BJ12" s="122">
        <f t="shared" si="24"/>
        <v>44.201253996081249</v>
      </c>
      <c r="BL12" s="124">
        <f t="shared" si="34"/>
        <v>20.266971709890939</v>
      </c>
      <c r="BM12" s="82">
        <f t="shared" si="25"/>
        <v>46.282936548833696</v>
      </c>
      <c r="BN12" s="124">
        <f t="shared" si="31"/>
        <v>33.540361603534066</v>
      </c>
      <c r="BO12" s="124">
        <f t="shared" si="32"/>
        <v>33.540361603534066</v>
      </c>
      <c r="BP12" s="124">
        <f t="shared" si="33"/>
        <v>53.979041055080046</v>
      </c>
      <c r="BQ12" s="82">
        <f t="shared" si="35"/>
        <v>37.52193450417456</v>
      </c>
      <c r="BR12" s="83"/>
      <c r="BS12" s="131" t="s">
        <v>67</v>
      </c>
      <c r="BT12">
        <v>50.5</v>
      </c>
      <c r="BU12" s="87">
        <v>47.17</v>
      </c>
      <c r="BV12" s="88">
        <f>100*BU12/BT12</f>
        <v>93.405940594059402</v>
      </c>
      <c r="BW12" s="46"/>
      <c r="BX12" s="46"/>
      <c r="BY12" s="46"/>
      <c r="BZ12" s="46"/>
      <c r="CA12" s="46"/>
      <c r="CB12" s="86"/>
      <c r="CC12" s="86"/>
      <c r="CD12" s="86"/>
      <c r="CE12" s="86"/>
      <c r="CF12" s="86"/>
    </row>
    <row r="13" spans="1:84" ht="15" thickBot="1" x14ac:dyDescent="0.4">
      <c r="A13" s="79">
        <v>44180</v>
      </c>
      <c r="B13" s="80">
        <v>6</v>
      </c>
      <c r="C13" s="120">
        <v>120</v>
      </c>
      <c r="D13" s="137">
        <v>32.020000000000003</v>
      </c>
      <c r="E13" s="156">
        <f t="shared" si="0"/>
        <v>34.280474878100492</v>
      </c>
      <c r="F13" s="122">
        <f t="shared" si="26"/>
        <v>85.719525121899508</v>
      </c>
      <c r="G13" s="120">
        <v>120</v>
      </c>
      <c r="H13" s="137">
        <v>29.24</v>
      </c>
      <c r="I13" s="157">
        <f t="shared" si="27"/>
        <v>31.304218783124867</v>
      </c>
      <c r="J13" s="123">
        <f t="shared" si="28"/>
        <v>88.695781216875133</v>
      </c>
      <c r="K13" s="120">
        <v>120</v>
      </c>
      <c r="L13" s="137">
        <v>12.12</v>
      </c>
      <c r="M13" s="156">
        <f t="shared" si="1"/>
        <v>12.975620097519611</v>
      </c>
      <c r="N13" s="122">
        <f t="shared" si="2"/>
        <v>107.02437990248039</v>
      </c>
      <c r="O13" s="120">
        <v>120</v>
      </c>
      <c r="P13" s="137">
        <v>32.909999999999997</v>
      </c>
      <c r="Q13" s="156">
        <f t="shared" si="3"/>
        <v>33.917345150984232</v>
      </c>
      <c r="R13" s="122">
        <f t="shared" si="4"/>
        <v>86.082654849015768</v>
      </c>
      <c r="S13" s="120">
        <v>120</v>
      </c>
      <c r="T13" s="137">
        <v>40.07</v>
      </c>
      <c r="U13" s="156">
        <f t="shared" si="5"/>
        <v>41.296506235184992</v>
      </c>
      <c r="V13" s="122">
        <f t="shared" si="6"/>
        <v>78.703493764815008</v>
      </c>
      <c r="W13" s="120">
        <v>120</v>
      </c>
      <c r="X13" s="137">
        <v>13.34</v>
      </c>
      <c r="Y13" s="156">
        <f t="shared" si="7"/>
        <v>13.748325260228794</v>
      </c>
      <c r="Z13" s="122">
        <f t="shared" si="8"/>
        <v>106.2516747397712</v>
      </c>
      <c r="AA13" s="120">
        <v>120</v>
      </c>
      <c r="AB13" s="158">
        <v>27.16</v>
      </c>
      <c r="AC13" s="156">
        <f t="shared" si="29"/>
        <v>27.839069576800906</v>
      </c>
      <c r="AD13" s="122">
        <f t="shared" si="30"/>
        <v>92.16093042319909</v>
      </c>
      <c r="AE13" s="120">
        <v>120</v>
      </c>
      <c r="AF13" s="137">
        <v>47.02</v>
      </c>
      <c r="AG13" s="156">
        <f t="shared" si="9"/>
        <v>48.195620452915264</v>
      </c>
      <c r="AH13" s="136">
        <f t="shared" si="10"/>
        <v>71.804379547084736</v>
      </c>
      <c r="AI13" s="120">
        <v>120</v>
      </c>
      <c r="AJ13" s="137">
        <v>40.85</v>
      </c>
      <c r="AK13" s="137">
        <f t="shared" si="11"/>
        <v>41.871354646992529</v>
      </c>
      <c r="AL13" s="137">
        <f t="shared" si="12"/>
        <v>78.128645353007471</v>
      </c>
      <c r="AM13" s="120">
        <v>120</v>
      </c>
      <c r="AN13" s="137">
        <v>26.66</v>
      </c>
      <c r="AO13" s="156">
        <f t="shared" si="13"/>
        <v>27.380096538975039</v>
      </c>
      <c r="AP13" s="122">
        <f t="shared" si="14"/>
        <v>92.619903461024961</v>
      </c>
      <c r="AQ13" s="120">
        <v>120</v>
      </c>
      <c r="AR13" s="137">
        <v>44.77</v>
      </c>
      <c r="AS13" s="137">
        <f t="shared" si="15"/>
        <v>45.979254390469343</v>
      </c>
      <c r="AT13" s="122">
        <f t="shared" si="16"/>
        <v>74.02074560953065</v>
      </c>
      <c r="AU13" s="120">
        <v>120</v>
      </c>
      <c r="AV13" s="137">
        <v>65.3</v>
      </c>
      <c r="AW13" s="137">
        <f t="shared" si="17"/>
        <v>67.063777344151163</v>
      </c>
      <c r="AX13" s="122">
        <f t="shared" si="18"/>
        <v>52.936222655848837</v>
      </c>
      <c r="AY13" s="120">
        <v>120</v>
      </c>
      <c r="AZ13" s="137">
        <v>22.56</v>
      </c>
      <c r="BA13" s="137">
        <f t="shared" si="19"/>
        <v>23.271906775291328</v>
      </c>
      <c r="BB13" s="122">
        <f t="shared" si="20"/>
        <v>96.728093224708672</v>
      </c>
      <c r="BC13" s="120">
        <v>120</v>
      </c>
      <c r="BD13" s="137">
        <v>79.61</v>
      </c>
      <c r="BE13" s="137">
        <f t="shared" si="21"/>
        <v>82.12218521192122</v>
      </c>
      <c r="BF13" s="122">
        <f t="shared" si="22"/>
        <v>37.87781478807878</v>
      </c>
      <c r="BG13" s="120">
        <v>120</v>
      </c>
      <c r="BH13" s="137">
        <v>73.44</v>
      </c>
      <c r="BI13" s="137">
        <f t="shared" si="23"/>
        <v>75.757483757863255</v>
      </c>
      <c r="BJ13" s="122">
        <f t="shared" si="24"/>
        <v>44.242516242136745</v>
      </c>
      <c r="BL13" s="124">
        <f t="shared" si="34"/>
        <v>21.822309377429161</v>
      </c>
      <c r="BM13" s="82">
        <f t="shared" si="25"/>
        <v>24.711715735110559</v>
      </c>
      <c r="BN13" s="124">
        <f t="shared" si="31"/>
        <v>32.751679076863532</v>
      </c>
      <c r="BO13" s="124">
        <f t="shared" si="32"/>
        <v>32.751679076863532</v>
      </c>
      <c r="BP13" s="124">
        <f t="shared" si="33"/>
        <v>50.319882151409942</v>
      </c>
      <c r="BQ13" s="82">
        <f t="shared" si="35"/>
        <v>32.471453083535344</v>
      </c>
      <c r="BR13" s="83"/>
      <c r="BS13" s="132" t="s">
        <v>156</v>
      </c>
      <c r="BT13">
        <v>50</v>
      </c>
      <c r="BU13" s="87">
        <v>48.515000000000001</v>
      </c>
      <c r="BV13" s="88">
        <f t="shared" ref="BV13:BV16" si="36">100*BU13/BT13</f>
        <v>97.03</v>
      </c>
      <c r="CA13" s="89"/>
      <c r="CB13" s="86"/>
      <c r="CC13" s="86"/>
      <c r="CD13" s="86"/>
      <c r="CE13" s="86"/>
      <c r="CF13" s="86"/>
    </row>
    <row r="14" spans="1:84" ht="15" thickBot="1" x14ac:dyDescent="0.4">
      <c r="A14" s="79">
        <v>44181</v>
      </c>
      <c r="B14" s="80">
        <v>7</v>
      </c>
      <c r="C14" s="120">
        <v>120</v>
      </c>
      <c r="D14" s="137">
        <v>59.67</v>
      </c>
      <c r="E14" s="156">
        <f t="shared" si="0"/>
        <v>63.882446470214127</v>
      </c>
      <c r="F14" s="122">
        <f t="shared" si="26"/>
        <v>56.117553529785873</v>
      </c>
      <c r="G14" s="120">
        <v>120</v>
      </c>
      <c r="H14" s="137">
        <v>57.48</v>
      </c>
      <c r="I14" s="157">
        <f t="shared" si="27"/>
        <v>61.537841848632603</v>
      </c>
      <c r="J14" s="123">
        <f t="shared" si="28"/>
        <v>58.462158151367397</v>
      </c>
      <c r="K14" s="120">
        <v>120</v>
      </c>
      <c r="L14" s="137">
        <v>65.27</v>
      </c>
      <c r="M14" s="156">
        <f t="shared" si="1"/>
        <v>69.877782488870039</v>
      </c>
      <c r="N14" s="122">
        <f t="shared" si="2"/>
        <v>50.122217511129961</v>
      </c>
      <c r="O14" s="120">
        <v>120</v>
      </c>
      <c r="P14" s="137">
        <v>87.53</v>
      </c>
      <c r="Q14" s="156">
        <f t="shared" si="3"/>
        <v>90.209213645264356</v>
      </c>
      <c r="R14" s="122">
        <f t="shared" si="4"/>
        <v>29.790786354735644</v>
      </c>
      <c r="S14" s="120">
        <v>120</v>
      </c>
      <c r="T14" s="137">
        <v>84.76</v>
      </c>
      <c r="U14" s="156">
        <f t="shared" si="5"/>
        <v>87.354426466041431</v>
      </c>
      <c r="V14" s="122">
        <f t="shared" si="6"/>
        <v>32.645573533958569</v>
      </c>
      <c r="W14" s="120">
        <v>120</v>
      </c>
      <c r="X14" s="137">
        <v>94.34</v>
      </c>
      <c r="Y14" s="156">
        <f t="shared" si="7"/>
        <v>97.227661547974847</v>
      </c>
      <c r="Z14" s="122">
        <f t="shared" si="8"/>
        <v>22.772338452025153</v>
      </c>
      <c r="AA14" s="120">
        <v>120</v>
      </c>
      <c r="AB14" s="159">
        <v>130.86000000000001</v>
      </c>
      <c r="AC14" s="156">
        <f t="shared" si="29"/>
        <v>134.1318352290194</v>
      </c>
      <c r="AD14" s="122">
        <f t="shared" si="30"/>
        <v>-14.131835229019401</v>
      </c>
      <c r="AE14" s="120">
        <v>120</v>
      </c>
      <c r="AF14" s="137">
        <v>17.93</v>
      </c>
      <c r="AG14" s="156">
        <f t="shared" si="9"/>
        <v>18.378295931960245</v>
      </c>
      <c r="AH14" s="136">
        <f t="shared" si="10"/>
        <v>101.62170406803975</v>
      </c>
      <c r="AI14" s="120">
        <v>120</v>
      </c>
      <c r="AJ14" s="137">
        <v>78.739999999999995</v>
      </c>
      <c r="AK14" s="137">
        <f t="shared" si="11"/>
        <v>80.70870171124092</v>
      </c>
      <c r="AL14" s="137">
        <f t="shared" si="12"/>
        <v>39.29129828875908</v>
      </c>
      <c r="AM14" s="120">
        <v>120</v>
      </c>
      <c r="AN14" s="137">
        <v>101.06</v>
      </c>
      <c r="AO14" s="156">
        <f t="shared" si="13"/>
        <v>103.78966827564957</v>
      </c>
      <c r="AP14" s="122">
        <f t="shared" si="14"/>
        <v>16.210331724350425</v>
      </c>
      <c r="AQ14" s="120">
        <v>120</v>
      </c>
      <c r="AR14" s="137">
        <v>82.15</v>
      </c>
      <c r="AS14" s="137">
        <f t="shared" si="15"/>
        <v>84.368902125911475</v>
      </c>
      <c r="AT14" s="122">
        <f t="shared" si="16"/>
        <v>35.631097874088525</v>
      </c>
      <c r="AU14" s="120">
        <v>120</v>
      </c>
      <c r="AV14" s="137">
        <v>64.66</v>
      </c>
      <c r="AW14" s="137">
        <f t="shared" si="17"/>
        <v>66.406490705556124</v>
      </c>
      <c r="AX14" s="122">
        <f t="shared" si="18"/>
        <v>53.593509294443876</v>
      </c>
      <c r="AY14" s="120">
        <v>120</v>
      </c>
      <c r="AZ14" s="137">
        <v>109.78</v>
      </c>
      <c r="BA14" s="137">
        <f t="shared" si="19"/>
        <v>113.24423429926782</v>
      </c>
      <c r="BB14" s="122">
        <f t="shared" si="20"/>
        <v>6.7557657007321836</v>
      </c>
      <c r="BC14" s="120">
        <v>120</v>
      </c>
      <c r="BD14" s="137">
        <v>96.28</v>
      </c>
      <c r="BE14" s="137">
        <f t="shared" si="21"/>
        <v>99.318226255542953</v>
      </c>
      <c r="BF14" s="122">
        <f t="shared" si="22"/>
        <v>20.681773744457047</v>
      </c>
      <c r="BG14" s="120">
        <v>120</v>
      </c>
      <c r="BH14" s="137">
        <v>100.11</v>
      </c>
      <c r="BI14" s="137">
        <f t="shared" si="23"/>
        <v>103.26908631535528</v>
      </c>
      <c r="BJ14" s="122">
        <f t="shared" si="24"/>
        <v>16.730913684644719</v>
      </c>
      <c r="BL14" s="124">
        <f t="shared" si="34"/>
        <v>54.24946411325466</v>
      </c>
      <c r="BM14" s="82">
        <f t="shared" si="25"/>
        <v>76.330917127577948</v>
      </c>
      <c r="BN14" s="124">
        <f t="shared" si="31"/>
        <v>64.783009131172378</v>
      </c>
      <c r="BO14" s="124">
        <f t="shared" si="32"/>
        <v>64.783009131172378</v>
      </c>
      <c r="BP14" s="124">
        <f t="shared" si="33"/>
        <v>87.730985241712787</v>
      </c>
      <c r="BQ14" s="82">
        <f t="shared" si="35"/>
        <v>69.575476948978036</v>
      </c>
      <c r="BR14" s="83"/>
      <c r="BS14" s="133" t="s">
        <v>145</v>
      </c>
      <c r="BT14">
        <v>50.015000000000001</v>
      </c>
      <c r="BU14" s="87">
        <v>48.794999999999995</v>
      </c>
      <c r="BV14" s="88">
        <f t="shared" si="36"/>
        <v>97.560731780465844</v>
      </c>
      <c r="CA14" s="89"/>
      <c r="CB14" s="86"/>
      <c r="CC14" s="86"/>
      <c r="CD14" s="86"/>
      <c r="CE14" s="86"/>
      <c r="CF14" s="86"/>
    </row>
    <row r="15" spans="1:84" ht="15" thickBot="1" x14ac:dyDescent="0.4">
      <c r="A15" s="79">
        <v>44182</v>
      </c>
      <c r="B15" s="80">
        <v>8</v>
      </c>
      <c r="C15" s="120">
        <v>120</v>
      </c>
      <c r="D15" s="137">
        <v>38.049999999999997</v>
      </c>
      <c r="E15" s="156">
        <f t="shared" si="0"/>
        <v>40.736167055331777</v>
      </c>
      <c r="F15" s="122">
        <f t="shared" si="26"/>
        <v>79.263832944668223</v>
      </c>
      <c r="G15" s="120">
        <v>120</v>
      </c>
      <c r="H15" s="137">
        <v>25.24</v>
      </c>
      <c r="I15" s="157">
        <f t="shared" si="27"/>
        <v>27.02183591265635</v>
      </c>
      <c r="J15" s="123">
        <f t="shared" si="28"/>
        <v>92.978164087343657</v>
      </c>
      <c r="K15" s="120">
        <v>120</v>
      </c>
      <c r="L15" s="137">
        <v>28.46</v>
      </c>
      <c r="M15" s="156">
        <f t="shared" si="1"/>
        <v>30.469154123383507</v>
      </c>
      <c r="N15" s="122">
        <f t="shared" si="2"/>
        <v>89.530845876616496</v>
      </c>
      <c r="O15" s="120">
        <v>120</v>
      </c>
      <c r="P15" s="137">
        <v>35.94</v>
      </c>
      <c r="Q15" s="156">
        <f t="shared" si="3"/>
        <v>37.040090693599915</v>
      </c>
      <c r="R15" s="122">
        <f t="shared" si="4"/>
        <v>82.959909306400078</v>
      </c>
      <c r="S15" s="120">
        <v>120</v>
      </c>
      <c r="T15" s="137">
        <v>43.54</v>
      </c>
      <c r="U15" s="156">
        <f t="shared" si="5"/>
        <v>44.87271977738844</v>
      </c>
      <c r="V15" s="122">
        <f t="shared" si="6"/>
        <v>75.12728022261156</v>
      </c>
      <c r="W15" s="120">
        <v>120</v>
      </c>
      <c r="X15" s="137">
        <v>33.880000000000003</v>
      </c>
      <c r="Y15" s="156">
        <f t="shared" si="7"/>
        <v>34.917035968257245</v>
      </c>
      <c r="Z15" s="122">
        <f t="shared" si="8"/>
        <v>85.082964031742762</v>
      </c>
      <c r="AA15" s="120">
        <v>120</v>
      </c>
      <c r="AB15" s="81">
        <v>43.35</v>
      </c>
      <c r="AC15" s="156">
        <f t="shared" si="29"/>
        <v>44.433861051337239</v>
      </c>
      <c r="AD15" s="122">
        <f t="shared" si="30"/>
        <v>75.566138948662768</v>
      </c>
      <c r="AE15" s="120">
        <v>120</v>
      </c>
      <c r="AF15" s="137">
        <v>44.81</v>
      </c>
      <c r="AG15" s="156">
        <f t="shared" si="9"/>
        <v>45.930364791474545</v>
      </c>
      <c r="AH15" s="136">
        <f t="shared" si="10"/>
        <v>74.069635208525455</v>
      </c>
      <c r="AI15" s="120">
        <v>120</v>
      </c>
      <c r="AJ15" s="137">
        <v>38.07</v>
      </c>
      <c r="AK15" s="137">
        <f t="shared" si="11"/>
        <v>39.021847525361217</v>
      </c>
      <c r="AL15" s="137">
        <f t="shared" si="12"/>
        <v>80.97815247463879</v>
      </c>
      <c r="AM15" s="120">
        <v>120</v>
      </c>
      <c r="AN15" s="137">
        <v>15.98</v>
      </c>
      <c r="AO15" s="156">
        <f t="shared" si="13"/>
        <v>16.411625757420151</v>
      </c>
      <c r="AP15" s="122">
        <f t="shared" si="14"/>
        <v>103.58837424257985</v>
      </c>
      <c r="AQ15" s="120">
        <v>120</v>
      </c>
      <c r="AR15" s="137">
        <v>58.55</v>
      </c>
      <c r="AS15" s="137">
        <f t="shared" si="15"/>
        <v>60.131457327719005</v>
      </c>
      <c r="AT15" s="122">
        <f t="shared" si="16"/>
        <v>59.868542672280995</v>
      </c>
      <c r="AU15" s="120">
        <v>120</v>
      </c>
      <c r="AV15" s="137">
        <v>48.5</v>
      </c>
      <c r="AW15" s="137">
        <f t="shared" si="17"/>
        <v>49.81000308103112</v>
      </c>
      <c r="AX15" s="122">
        <f t="shared" si="18"/>
        <v>70.189996918968887</v>
      </c>
      <c r="AY15" s="120">
        <v>120</v>
      </c>
      <c r="AZ15" s="137">
        <v>35.82</v>
      </c>
      <c r="BA15" s="137">
        <f t="shared" si="19"/>
        <v>36.950341342683309</v>
      </c>
      <c r="BB15" s="122">
        <f t="shared" si="20"/>
        <v>83.049658657316684</v>
      </c>
      <c r="BC15" s="120">
        <v>120</v>
      </c>
      <c r="BD15" s="137">
        <v>59.7</v>
      </c>
      <c r="BE15" s="137">
        <f t="shared" si="21"/>
        <v>61.583902237805511</v>
      </c>
      <c r="BF15" s="122">
        <f t="shared" si="22"/>
        <v>58.416097762194489</v>
      </c>
      <c r="BG15" s="120">
        <v>120</v>
      </c>
      <c r="BH15" s="137">
        <v>55.69</v>
      </c>
      <c r="BI15" s="137">
        <f t="shared" si="23"/>
        <v>57.447362070743523</v>
      </c>
      <c r="BJ15" s="122">
        <f t="shared" si="24"/>
        <v>62.552637929256477</v>
      </c>
      <c r="BL15" s="124">
        <f t="shared" si="34"/>
        <v>27.285321414269895</v>
      </c>
      <c r="BM15" s="82">
        <f t="shared" si="25"/>
        <v>32.452735122012662</v>
      </c>
      <c r="BN15" s="124">
        <f t="shared" si="31"/>
        <v>35.940575935603611</v>
      </c>
      <c r="BO15" s="124">
        <f t="shared" si="32"/>
        <v>35.940575935603611</v>
      </c>
      <c r="BP15" s="124">
        <f t="shared" si="33"/>
        <v>43.328223792008984</v>
      </c>
      <c r="BQ15" s="82">
        <f t="shared" si="35"/>
        <v>34.989486439899757</v>
      </c>
      <c r="BR15" s="83"/>
      <c r="BS15" s="134" t="s">
        <v>146</v>
      </c>
      <c r="BT15">
        <v>50</v>
      </c>
      <c r="BU15" s="87">
        <v>48.685000000000002</v>
      </c>
      <c r="BV15" s="88">
        <f t="shared" si="36"/>
        <v>97.37</v>
      </c>
      <c r="CA15" s="89"/>
      <c r="CB15" s="86"/>
      <c r="CC15" s="86"/>
      <c r="CD15" s="86"/>
      <c r="CE15" s="86"/>
      <c r="CF15" s="86"/>
    </row>
    <row r="16" spans="1:84" ht="15" thickBot="1" x14ac:dyDescent="0.4">
      <c r="A16" s="79">
        <v>44183</v>
      </c>
      <c r="B16" s="80">
        <v>9</v>
      </c>
      <c r="C16" s="120">
        <v>120</v>
      </c>
      <c r="D16" s="137">
        <v>18.75</v>
      </c>
      <c r="E16" s="156">
        <f t="shared" si="0"/>
        <v>20.07366970532118</v>
      </c>
      <c r="F16" s="122">
        <f t="shared" si="26"/>
        <v>99.92633029467882</v>
      </c>
      <c r="G16" s="120">
        <v>120</v>
      </c>
      <c r="H16" s="137">
        <v>10.54</v>
      </c>
      <c r="I16" s="157">
        <f t="shared" si="27"/>
        <v>11.284078863684545</v>
      </c>
      <c r="J16" s="123">
        <f t="shared" si="28"/>
        <v>108.71592113631546</v>
      </c>
      <c r="K16" s="120">
        <v>120</v>
      </c>
      <c r="L16" s="137">
        <v>12.82</v>
      </c>
      <c r="M16" s="156">
        <f t="shared" si="1"/>
        <v>13.725037099851601</v>
      </c>
      <c r="N16" s="122">
        <f t="shared" si="2"/>
        <v>106.2749629001484</v>
      </c>
      <c r="O16" s="120">
        <v>120</v>
      </c>
      <c r="P16" s="137">
        <v>37.520000000000003</v>
      </c>
      <c r="Q16" s="156">
        <f t="shared" si="3"/>
        <v>38.668453055755954</v>
      </c>
      <c r="R16" s="122">
        <f t="shared" si="4"/>
        <v>81.331546944244053</v>
      </c>
      <c r="S16" s="120">
        <v>120</v>
      </c>
      <c r="T16" s="137">
        <v>35.6</v>
      </c>
      <c r="U16" s="156">
        <f t="shared" si="5"/>
        <v>36.689683603009385</v>
      </c>
      <c r="V16" s="122">
        <f t="shared" si="6"/>
        <v>83.310316396990615</v>
      </c>
      <c r="W16" s="120">
        <v>120</v>
      </c>
      <c r="X16" s="137">
        <v>40.82</v>
      </c>
      <c r="Y16" s="156">
        <f t="shared" si="7"/>
        <v>42.069463052664126</v>
      </c>
      <c r="Z16" s="122">
        <f t="shared" si="8"/>
        <v>77.930536947335867</v>
      </c>
      <c r="AA16" s="120">
        <v>120</v>
      </c>
      <c r="AB16" s="137">
        <v>57.12</v>
      </c>
      <c r="AC16" s="156">
        <f t="shared" si="29"/>
        <v>58.548146326467887</v>
      </c>
      <c r="AD16" s="122">
        <f t="shared" si="30"/>
        <v>61.451853673532113</v>
      </c>
      <c r="AE16" s="120">
        <v>120</v>
      </c>
      <c r="AF16" s="137">
        <v>33.200000000000003</v>
      </c>
      <c r="AG16" s="156">
        <f t="shared" si="9"/>
        <v>34.030085049697725</v>
      </c>
      <c r="AH16" s="136">
        <f t="shared" si="10"/>
        <v>85.969914950302268</v>
      </c>
      <c r="AI16" s="120">
        <v>120</v>
      </c>
      <c r="AJ16" s="137">
        <v>33.49</v>
      </c>
      <c r="AK16" s="137">
        <f t="shared" si="11"/>
        <v>34.327335792601708</v>
      </c>
      <c r="AL16" s="137">
        <f t="shared" si="12"/>
        <v>85.672664207398299</v>
      </c>
      <c r="AM16" s="120">
        <v>120</v>
      </c>
      <c r="AN16" s="137">
        <v>58.82</v>
      </c>
      <c r="AO16" s="156">
        <f t="shared" si="13"/>
        <v>60.408750128376298</v>
      </c>
      <c r="AP16" s="122">
        <f t="shared" si="14"/>
        <v>59.591249871623702</v>
      </c>
      <c r="AQ16" s="120">
        <v>120</v>
      </c>
      <c r="AR16" s="137">
        <v>52.77</v>
      </c>
      <c r="AS16" s="137">
        <f t="shared" si="15"/>
        <v>54.195337372907474</v>
      </c>
      <c r="AT16" s="122">
        <f t="shared" si="16"/>
        <v>65.804662627092526</v>
      </c>
      <c r="AU16" s="120">
        <v>120</v>
      </c>
      <c r="AV16" s="137">
        <v>26.88</v>
      </c>
      <c r="AW16" s="137">
        <f t="shared" si="17"/>
        <v>27.60603882099209</v>
      </c>
      <c r="AX16" s="122">
        <f t="shared" si="18"/>
        <v>92.393961179007903</v>
      </c>
      <c r="AY16" s="120">
        <v>120</v>
      </c>
      <c r="AZ16" s="137">
        <v>39.14</v>
      </c>
      <c r="BA16" s="137">
        <f t="shared" si="19"/>
        <v>40.375107765288234</v>
      </c>
      <c r="BB16" s="122">
        <f t="shared" si="20"/>
        <v>79.624892234711766</v>
      </c>
      <c r="BC16" s="120">
        <v>120</v>
      </c>
      <c r="BD16" s="137">
        <v>67.08</v>
      </c>
      <c r="BE16" s="137">
        <f t="shared" si="21"/>
        <v>69.196786635041761</v>
      </c>
      <c r="BF16" s="122">
        <f t="shared" si="22"/>
        <v>50.803213364958239</v>
      </c>
      <c r="BG16" s="120">
        <v>120</v>
      </c>
      <c r="BH16" s="137">
        <v>54.53</v>
      </c>
      <c r="BI16" s="137">
        <f t="shared" si="23"/>
        <v>56.250756935134582</v>
      </c>
      <c r="BJ16" s="122">
        <f t="shared" si="24"/>
        <v>63.749243064865418</v>
      </c>
      <c r="BL16" s="124">
        <f t="shared" si="34"/>
        <v>12.522996019127033</v>
      </c>
      <c r="BM16" s="82">
        <f t="shared" si="25"/>
        <v>32.618777697619301</v>
      </c>
      <c r="BN16" s="124">
        <f t="shared" si="31"/>
        <v>35.251546435768695</v>
      </c>
      <c r="BO16" s="124">
        <f t="shared" si="32"/>
        <v>35.251546435768695</v>
      </c>
      <c r="BP16" s="124">
        <f t="shared" si="33"/>
        <v>46.061847593184595</v>
      </c>
      <c r="BQ16" s="82">
        <f t="shared" si="35"/>
        <v>32.341342836293663</v>
      </c>
      <c r="BR16" s="83"/>
      <c r="BS16" s="135" t="s">
        <v>147</v>
      </c>
      <c r="BT16">
        <v>50.015000000000001</v>
      </c>
      <c r="BU16" s="87">
        <v>48.484999999999999</v>
      </c>
      <c r="BV16" s="88">
        <f t="shared" si="36"/>
        <v>96.940917724682592</v>
      </c>
      <c r="CF16" s="86"/>
    </row>
    <row r="17" spans="1:84" ht="15" thickBot="1" x14ac:dyDescent="0.4">
      <c r="A17" s="79">
        <v>44184</v>
      </c>
      <c r="B17" s="80">
        <v>10</v>
      </c>
      <c r="C17" s="120">
        <v>120</v>
      </c>
      <c r="D17" s="137">
        <v>24.78</v>
      </c>
      <c r="E17" s="156">
        <f t="shared" si="0"/>
        <v>26.529361882552472</v>
      </c>
      <c r="F17" s="122">
        <f t="shared" si="26"/>
        <v>93.470638117447521</v>
      </c>
      <c r="G17" s="120">
        <v>120</v>
      </c>
      <c r="H17" s="137">
        <v>27.44</v>
      </c>
      <c r="I17" s="157">
        <f t="shared" si="27"/>
        <v>29.377146491414035</v>
      </c>
      <c r="J17" s="123">
        <f t="shared" si="28"/>
        <v>90.622853508585962</v>
      </c>
      <c r="K17" s="120">
        <v>120</v>
      </c>
      <c r="L17" s="137">
        <v>20.03</v>
      </c>
      <c r="M17" s="156">
        <f t="shared" si="1"/>
        <v>21.444032223871108</v>
      </c>
      <c r="N17" s="122">
        <f t="shared" si="2"/>
        <v>98.555967776128895</v>
      </c>
      <c r="O17" s="120">
        <v>120</v>
      </c>
      <c r="P17" s="137">
        <v>21.32</v>
      </c>
      <c r="Q17" s="156">
        <f t="shared" si="3"/>
        <v>21.97258579820674</v>
      </c>
      <c r="R17" s="122">
        <f t="shared" si="4"/>
        <v>98.027414201793263</v>
      </c>
      <c r="S17" s="120">
        <v>120</v>
      </c>
      <c r="T17" s="137">
        <v>36.32</v>
      </c>
      <c r="U17" s="156">
        <f t="shared" si="5"/>
        <v>37.431722147789344</v>
      </c>
      <c r="V17" s="122">
        <f t="shared" si="6"/>
        <v>82.568277852210656</v>
      </c>
      <c r="W17" s="120">
        <v>120</v>
      </c>
      <c r="X17" s="137">
        <v>32.869999999999997</v>
      </c>
      <c r="Y17" s="156">
        <f t="shared" si="7"/>
        <v>33.876120787385346</v>
      </c>
      <c r="Z17" s="122">
        <f t="shared" si="8"/>
        <v>86.123879212614654</v>
      </c>
      <c r="AA17" s="120">
        <v>120</v>
      </c>
      <c r="AB17" s="137">
        <v>44</v>
      </c>
      <c r="AC17" s="156">
        <f t="shared" si="29"/>
        <v>45.10011271646686</v>
      </c>
      <c r="AD17" s="122">
        <f t="shared" si="30"/>
        <v>74.899887283533133</v>
      </c>
      <c r="AE17" s="120">
        <v>120</v>
      </c>
      <c r="AF17" s="137">
        <v>32.99</v>
      </c>
      <c r="AG17" s="156">
        <f t="shared" si="9"/>
        <v>33.814834511732769</v>
      </c>
      <c r="AH17" s="136">
        <f t="shared" si="10"/>
        <v>86.185165488267231</v>
      </c>
      <c r="AI17" s="120">
        <v>120</v>
      </c>
      <c r="AJ17" s="137">
        <v>26.77</v>
      </c>
      <c r="AK17" s="137">
        <f t="shared" si="11"/>
        <v>27.439318577723132</v>
      </c>
      <c r="AL17" s="137">
        <f t="shared" si="12"/>
        <v>92.560681422276872</v>
      </c>
      <c r="AM17" s="120">
        <v>120</v>
      </c>
      <c r="AN17" s="137">
        <v>33.71</v>
      </c>
      <c r="AO17" s="156">
        <f t="shared" si="13"/>
        <v>34.620519667248637</v>
      </c>
      <c r="AP17" s="122">
        <f t="shared" si="14"/>
        <v>85.37948033275137</v>
      </c>
      <c r="AQ17" s="120">
        <v>120</v>
      </c>
      <c r="AR17" s="137">
        <v>45.44</v>
      </c>
      <c r="AS17" s="137">
        <f t="shared" si="15"/>
        <v>46.66735134024853</v>
      </c>
      <c r="AT17" s="122">
        <f t="shared" si="16"/>
        <v>73.33264865975147</v>
      </c>
      <c r="AU17" s="120">
        <v>120</v>
      </c>
      <c r="AV17" s="137">
        <v>34.46</v>
      </c>
      <c r="AW17" s="137">
        <f t="shared" si="17"/>
        <v>35.390777446852212</v>
      </c>
      <c r="AX17" s="122">
        <f t="shared" si="18"/>
        <v>84.609222553147788</v>
      </c>
      <c r="AY17" s="120">
        <v>120</v>
      </c>
      <c r="AZ17" s="137">
        <v>32.4</v>
      </c>
      <c r="BA17" s="137">
        <f t="shared" si="19"/>
        <v>33.422419304939673</v>
      </c>
      <c r="BB17" s="122">
        <f t="shared" si="20"/>
        <v>86.577580695060334</v>
      </c>
      <c r="BC17" s="120">
        <v>120</v>
      </c>
      <c r="BD17" s="137">
        <v>69.709999999999994</v>
      </c>
      <c r="BE17" s="137">
        <f t="shared" si="21"/>
        <v>71.909779313189631</v>
      </c>
      <c r="BF17" s="122">
        <f t="shared" si="22"/>
        <v>48.090220686810369</v>
      </c>
      <c r="BG17" s="120">
        <v>120</v>
      </c>
      <c r="BH17" s="137">
        <v>35.35</v>
      </c>
      <c r="BI17" s="137">
        <f t="shared" si="23"/>
        <v>36.465509951531402</v>
      </c>
      <c r="BJ17" s="122">
        <f t="shared" si="24"/>
        <v>83.534490048468598</v>
      </c>
      <c r="BL17" s="124">
        <f t="shared" si="34"/>
        <v>21.48626127717711</v>
      </c>
      <c r="BM17" s="82">
        <f t="shared" si="25"/>
        <v>25.911230203717064</v>
      </c>
      <c r="BN17" s="124">
        <f t="shared" si="31"/>
        <v>29.542851612756319</v>
      </c>
      <c r="BO17" s="124">
        <f t="shared" si="32"/>
        <v>29.542851612756319</v>
      </c>
      <c r="BP17" s="124">
        <f t="shared" si="33"/>
        <v>39.388252380461303</v>
      </c>
      <c r="BQ17" s="82">
        <f t="shared" si="35"/>
        <v>29.174289417373625</v>
      </c>
      <c r="BR17" s="83"/>
      <c r="CF17" s="86"/>
    </row>
    <row r="18" spans="1:84" s="147" customFormat="1" ht="15" thickBot="1" x14ac:dyDescent="0.4">
      <c r="A18" s="144">
        <v>44185</v>
      </c>
      <c r="B18" s="145">
        <v>11</v>
      </c>
      <c r="C18" s="220">
        <v>0</v>
      </c>
      <c r="D18" s="146">
        <v>0</v>
      </c>
      <c r="E18" s="221">
        <f t="shared" si="0"/>
        <v>0</v>
      </c>
      <c r="F18" s="222">
        <f t="shared" si="26"/>
        <v>0</v>
      </c>
      <c r="G18" s="220">
        <v>0</v>
      </c>
      <c r="H18" s="146">
        <v>0</v>
      </c>
      <c r="I18" s="223">
        <f t="shared" si="27"/>
        <v>0</v>
      </c>
      <c r="J18" s="224">
        <f t="shared" si="28"/>
        <v>0</v>
      </c>
      <c r="K18" s="220">
        <v>0</v>
      </c>
      <c r="L18" s="146">
        <v>0</v>
      </c>
      <c r="M18" s="221">
        <f t="shared" si="1"/>
        <v>0</v>
      </c>
      <c r="N18" s="222">
        <f t="shared" si="2"/>
        <v>0</v>
      </c>
      <c r="O18" s="220">
        <v>0</v>
      </c>
      <c r="P18" s="146">
        <v>0</v>
      </c>
      <c r="Q18" s="221">
        <f t="shared" si="3"/>
        <v>0</v>
      </c>
      <c r="R18" s="222">
        <f t="shared" si="4"/>
        <v>0</v>
      </c>
      <c r="S18" s="220">
        <v>0</v>
      </c>
      <c r="T18" s="146">
        <v>0</v>
      </c>
      <c r="U18" s="221">
        <f t="shared" si="5"/>
        <v>0</v>
      </c>
      <c r="V18" s="222">
        <f t="shared" si="6"/>
        <v>0</v>
      </c>
      <c r="W18" s="220">
        <v>0</v>
      </c>
      <c r="X18" s="146">
        <v>0</v>
      </c>
      <c r="Y18" s="221">
        <f t="shared" si="7"/>
        <v>0</v>
      </c>
      <c r="Z18" s="222">
        <f t="shared" si="8"/>
        <v>0</v>
      </c>
      <c r="AA18" s="220">
        <v>0</v>
      </c>
      <c r="AB18" s="146">
        <v>0</v>
      </c>
      <c r="AC18" s="221">
        <f t="shared" si="29"/>
        <v>0</v>
      </c>
      <c r="AD18" s="222">
        <f t="shared" si="30"/>
        <v>0</v>
      </c>
      <c r="AE18" s="220">
        <v>0</v>
      </c>
      <c r="AF18" s="146">
        <v>0</v>
      </c>
      <c r="AG18" s="221">
        <f t="shared" si="9"/>
        <v>0</v>
      </c>
      <c r="AH18" s="225">
        <f t="shared" si="10"/>
        <v>0</v>
      </c>
      <c r="AI18" s="220">
        <v>0</v>
      </c>
      <c r="AJ18" s="146">
        <v>0</v>
      </c>
      <c r="AK18" s="146">
        <f t="shared" si="11"/>
        <v>0</v>
      </c>
      <c r="AL18" s="146">
        <f t="shared" si="12"/>
        <v>0</v>
      </c>
      <c r="AM18" s="220">
        <v>0</v>
      </c>
      <c r="AN18" s="146">
        <v>0</v>
      </c>
      <c r="AO18" s="221">
        <f t="shared" si="13"/>
        <v>0</v>
      </c>
      <c r="AP18" s="222">
        <f t="shared" si="14"/>
        <v>0</v>
      </c>
      <c r="AQ18" s="220">
        <v>0</v>
      </c>
      <c r="AR18" s="146">
        <v>0</v>
      </c>
      <c r="AS18" s="146">
        <f t="shared" si="15"/>
        <v>0</v>
      </c>
      <c r="AT18" s="222">
        <f t="shared" si="16"/>
        <v>0</v>
      </c>
      <c r="AU18" s="220">
        <v>0</v>
      </c>
      <c r="AV18" s="146">
        <v>0</v>
      </c>
      <c r="AW18" s="146">
        <f t="shared" si="17"/>
        <v>0</v>
      </c>
      <c r="AX18" s="222">
        <f t="shared" si="18"/>
        <v>0</v>
      </c>
      <c r="AY18" s="220">
        <v>0</v>
      </c>
      <c r="AZ18" s="146">
        <v>0</v>
      </c>
      <c r="BA18" s="146">
        <f t="shared" si="19"/>
        <v>0</v>
      </c>
      <c r="BB18" s="222">
        <f t="shared" si="20"/>
        <v>0</v>
      </c>
      <c r="BC18" s="220">
        <v>0</v>
      </c>
      <c r="BD18" s="146">
        <v>0</v>
      </c>
      <c r="BE18" s="146">
        <f t="shared" si="21"/>
        <v>0</v>
      </c>
      <c r="BF18" s="222">
        <f t="shared" si="22"/>
        <v>0</v>
      </c>
      <c r="BG18" s="220">
        <v>0</v>
      </c>
      <c r="BH18" s="146">
        <v>0</v>
      </c>
      <c r="BI18" s="146">
        <f t="shared" si="23"/>
        <v>0</v>
      </c>
      <c r="BJ18" s="222">
        <f t="shared" si="24"/>
        <v>0</v>
      </c>
      <c r="BL18" s="148" t="e">
        <f t="shared" si="34"/>
        <v>#DIV/0!</v>
      </c>
      <c r="BM18" s="149" t="e">
        <f t="shared" si="25"/>
        <v>#DIV/0!</v>
      </c>
      <c r="BN18" s="148" t="e">
        <f t="shared" si="31"/>
        <v>#DIV/0!</v>
      </c>
      <c r="BO18" s="148" t="e">
        <f t="shared" si="32"/>
        <v>#DIV/0!</v>
      </c>
      <c r="BP18" s="148" t="e">
        <f t="shared" si="33"/>
        <v>#DIV/0!</v>
      </c>
      <c r="BQ18" s="149" t="e">
        <f t="shared" si="35"/>
        <v>#DIV/0!</v>
      </c>
      <c r="BR18" s="150"/>
      <c r="CF18" s="151"/>
    </row>
    <row r="19" spans="1:84" ht="15" thickBot="1" x14ac:dyDescent="0.4">
      <c r="A19" s="79">
        <v>44186</v>
      </c>
      <c r="B19" s="80">
        <v>12</v>
      </c>
      <c r="C19" s="120">
        <v>120</v>
      </c>
      <c r="D19" s="137">
        <v>3.69</v>
      </c>
      <c r="E19" s="156">
        <f t="shared" si="0"/>
        <v>3.950498198007208</v>
      </c>
      <c r="F19" s="122">
        <f t="shared" si="26"/>
        <v>116.04950180199279</v>
      </c>
      <c r="G19" s="120">
        <v>120</v>
      </c>
      <c r="H19" s="137">
        <v>1.1100000000000001</v>
      </c>
      <c r="I19" s="157">
        <f t="shared" si="27"/>
        <v>1.188361246555014</v>
      </c>
      <c r="J19" s="123">
        <f t="shared" si="28"/>
        <v>118.81163875344498</v>
      </c>
      <c r="K19" s="120">
        <v>120</v>
      </c>
      <c r="L19" s="137">
        <v>0</v>
      </c>
      <c r="M19" s="156">
        <f t="shared" si="1"/>
        <v>0</v>
      </c>
      <c r="N19" s="122">
        <f t="shared" si="2"/>
        <v>120</v>
      </c>
      <c r="O19" s="120">
        <v>120</v>
      </c>
      <c r="P19" s="137">
        <v>10.32</v>
      </c>
      <c r="Q19" s="156">
        <f t="shared" si="3"/>
        <v>10.63588580851283</v>
      </c>
      <c r="R19" s="122">
        <f t="shared" si="4"/>
        <v>109.36411419148718</v>
      </c>
      <c r="S19" s="120">
        <v>120</v>
      </c>
      <c r="T19" s="137">
        <v>5.2</v>
      </c>
      <c r="U19" s="156">
        <f t="shared" si="5"/>
        <v>5.3591672678553026</v>
      </c>
      <c r="V19" s="122">
        <f t="shared" si="6"/>
        <v>114.6408327321447</v>
      </c>
      <c r="W19" s="120">
        <v>120</v>
      </c>
      <c r="X19" s="137">
        <v>1.42</v>
      </c>
      <c r="Y19" s="156">
        <f t="shared" si="7"/>
        <v>1.4634649077604862</v>
      </c>
      <c r="Z19" s="122">
        <f t="shared" si="8"/>
        <v>118.53653509223952</v>
      </c>
      <c r="AA19" s="120">
        <v>120</v>
      </c>
      <c r="AB19" s="137">
        <v>5.76</v>
      </c>
      <c r="AC19" s="156">
        <f t="shared" si="29"/>
        <v>5.9040147556102065</v>
      </c>
      <c r="AD19" s="122">
        <f t="shared" si="30"/>
        <v>114.09598524438979</v>
      </c>
      <c r="AE19" s="120">
        <v>120</v>
      </c>
      <c r="AF19" s="137">
        <v>18.63</v>
      </c>
      <c r="AG19" s="156">
        <f t="shared" si="9"/>
        <v>19.095797725176762</v>
      </c>
      <c r="AH19" s="136">
        <f t="shared" si="10"/>
        <v>100.90420227482323</v>
      </c>
      <c r="AI19" s="120">
        <v>120</v>
      </c>
      <c r="AJ19" s="137">
        <v>7.42</v>
      </c>
      <c r="AK19" s="137">
        <f t="shared" si="11"/>
        <v>7.6055190080950936</v>
      </c>
      <c r="AL19" s="137">
        <f t="shared" si="12"/>
        <v>112.39448099190491</v>
      </c>
      <c r="AM19" s="120">
        <v>120</v>
      </c>
      <c r="AN19" s="137">
        <v>4.21</v>
      </c>
      <c r="AO19" s="156">
        <f t="shared" si="13"/>
        <v>4.323713669508062</v>
      </c>
      <c r="AP19" s="122">
        <f t="shared" si="14"/>
        <v>115.67628633049193</v>
      </c>
      <c r="AQ19" s="120">
        <v>120</v>
      </c>
      <c r="AR19" s="137">
        <v>6.67</v>
      </c>
      <c r="AS19" s="137">
        <f t="shared" si="15"/>
        <v>6.8501591866077849</v>
      </c>
      <c r="AT19" s="122">
        <f t="shared" si="16"/>
        <v>113.14984081339222</v>
      </c>
      <c r="AU19" s="120">
        <v>120</v>
      </c>
      <c r="AV19" s="137">
        <v>6.29</v>
      </c>
      <c r="AW19" s="137">
        <f t="shared" si="17"/>
        <v>6.4598952449419738</v>
      </c>
      <c r="AX19" s="122">
        <f t="shared" si="18"/>
        <v>113.54010475505802</v>
      </c>
      <c r="AY19" s="120">
        <v>120</v>
      </c>
      <c r="AZ19" s="137">
        <v>1.42</v>
      </c>
      <c r="BA19" s="137">
        <f t="shared" si="19"/>
        <v>1.4648097349695781</v>
      </c>
      <c r="BB19" s="122">
        <f t="shared" si="20"/>
        <v>118.53519026503042</v>
      </c>
      <c r="BC19" s="120">
        <v>120</v>
      </c>
      <c r="BD19" s="137">
        <v>23.13</v>
      </c>
      <c r="BE19" s="137">
        <f t="shared" si="21"/>
        <v>23.859893781581931</v>
      </c>
      <c r="BF19" s="122">
        <f t="shared" si="22"/>
        <v>96.140106218418069</v>
      </c>
      <c r="BG19" s="120">
        <v>120</v>
      </c>
      <c r="BH19" s="137">
        <v>16.14</v>
      </c>
      <c r="BI19" s="137">
        <f t="shared" si="23"/>
        <v>16.649316283386614</v>
      </c>
      <c r="BJ19" s="122">
        <f t="shared" si="24"/>
        <v>103.35068371661339</v>
      </c>
      <c r="BL19" s="124">
        <f t="shared" si="34"/>
        <v>1.4274609568228391</v>
      </c>
      <c r="BM19" s="82">
        <f t="shared" si="25"/>
        <v>4.8495883289246162</v>
      </c>
      <c r="BN19" s="124">
        <f t="shared" si="31"/>
        <v>9.0570365246894617</v>
      </c>
      <c r="BO19" s="124">
        <f t="shared" si="32"/>
        <v>9.0570365246894617</v>
      </c>
      <c r="BP19" s="124">
        <f t="shared" si="33"/>
        <v>11.659449944427255</v>
      </c>
      <c r="BQ19" s="82">
        <f t="shared" si="35"/>
        <v>7.2101144559107269</v>
      </c>
      <c r="BR19" s="83"/>
      <c r="BS19" s="91"/>
      <c r="BT19" s="91"/>
      <c r="BU19" s="91"/>
      <c r="BV19" s="95"/>
      <c r="BW19" s="95"/>
      <c r="BX19" s="326"/>
      <c r="BY19" s="327"/>
      <c r="CF19" s="86"/>
    </row>
    <row r="20" spans="1:84" ht="15" thickBot="1" x14ac:dyDescent="0.4">
      <c r="A20" s="79">
        <v>44187</v>
      </c>
      <c r="B20" s="80">
        <v>13</v>
      </c>
      <c r="C20" s="120">
        <v>120</v>
      </c>
      <c r="D20" s="137">
        <v>1.39</v>
      </c>
      <c r="E20" s="156">
        <f t="shared" si="0"/>
        <v>1.48812804748781</v>
      </c>
      <c r="F20" s="122">
        <f t="shared" si="26"/>
        <v>118.51187195251219</v>
      </c>
      <c r="G20" s="120">
        <v>120</v>
      </c>
      <c r="H20" s="137">
        <v>1.56</v>
      </c>
      <c r="I20" s="157">
        <f t="shared" si="27"/>
        <v>1.6701293194827223</v>
      </c>
      <c r="J20" s="123">
        <f t="shared" si="28"/>
        <v>118.32987068051727</v>
      </c>
      <c r="K20" s="120">
        <v>120</v>
      </c>
      <c r="L20" s="137">
        <v>1.73</v>
      </c>
      <c r="M20" s="156">
        <f t="shared" si="1"/>
        <v>1.852130591477634</v>
      </c>
      <c r="N20" s="122">
        <f t="shared" si="2"/>
        <v>118.14786940852237</v>
      </c>
      <c r="O20" s="120">
        <v>120</v>
      </c>
      <c r="P20" s="137">
        <v>4.55</v>
      </c>
      <c r="Q20" s="156">
        <f t="shared" si="3"/>
        <v>4.6892713593733895</v>
      </c>
      <c r="R20" s="122">
        <f t="shared" si="4"/>
        <v>115.31072864062661</v>
      </c>
      <c r="S20" s="120">
        <v>120</v>
      </c>
      <c r="T20" s="137">
        <v>27.64</v>
      </c>
      <c r="U20" s="156">
        <f t="shared" si="5"/>
        <v>28.486035246830877</v>
      </c>
      <c r="V20" s="122">
        <f t="shared" si="6"/>
        <v>91.51396475316912</v>
      </c>
      <c r="W20" s="120">
        <v>120</v>
      </c>
      <c r="X20" s="137">
        <v>20.05</v>
      </c>
      <c r="Y20" s="156">
        <f t="shared" si="7"/>
        <v>20.66371225394208</v>
      </c>
      <c r="Z20" s="122">
        <f t="shared" si="8"/>
        <v>99.33628774605792</v>
      </c>
      <c r="AA20" s="120">
        <v>120</v>
      </c>
      <c r="AB20" s="137">
        <v>30.46</v>
      </c>
      <c r="AC20" s="156">
        <f t="shared" si="29"/>
        <v>31.221578030535923</v>
      </c>
      <c r="AD20" s="122">
        <f t="shared" si="30"/>
        <v>88.778421969464077</v>
      </c>
      <c r="AE20" s="120">
        <v>120</v>
      </c>
      <c r="AF20" s="137">
        <v>33.369999999999997</v>
      </c>
      <c r="AG20" s="156">
        <f t="shared" si="9"/>
        <v>34.204335485193162</v>
      </c>
      <c r="AH20" s="136">
        <f t="shared" si="10"/>
        <v>85.795664514806845</v>
      </c>
      <c r="AI20" s="120">
        <v>120</v>
      </c>
      <c r="AJ20" s="137">
        <v>28.29</v>
      </c>
      <c r="AK20" s="137">
        <f t="shared" si="11"/>
        <v>28.997322471564711</v>
      </c>
      <c r="AL20" s="137">
        <f t="shared" si="12"/>
        <v>91.002677528435285</v>
      </c>
      <c r="AM20" s="120">
        <v>120</v>
      </c>
      <c r="AN20" s="137">
        <v>31.1</v>
      </c>
      <c r="AO20" s="156">
        <f t="shared" si="13"/>
        <v>31.9400225942282</v>
      </c>
      <c r="AP20" s="122">
        <f t="shared" si="14"/>
        <v>88.059977405771804</v>
      </c>
      <c r="AQ20" s="120">
        <v>120</v>
      </c>
      <c r="AR20" s="137">
        <v>39.200000000000003</v>
      </c>
      <c r="AS20" s="137">
        <f t="shared" si="15"/>
        <v>40.258806613946803</v>
      </c>
      <c r="AT20" s="122">
        <f t="shared" si="16"/>
        <v>79.741193386053197</v>
      </c>
      <c r="AU20" s="120">
        <v>120</v>
      </c>
      <c r="AV20" s="137">
        <v>15.92</v>
      </c>
      <c r="AW20" s="137">
        <f t="shared" si="17"/>
        <v>16.350005135051862</v>
      </c>
      <c r="AX20" s="122">
        <f t="shared" si="18"/>
        <v>103.64999486494814</v>
      </c>
      <c r="AY20" s="120">
        <v>120</v>
      </c>
      <c r="AZ20" s="137">
        <v>24.56</v>
      </c>
      <c r="BA20" s="137">
        <f t="shared" si="19"/>
        <v>25.335019078065379</v>
      </c>
      <c r="BB20" s="122">
        <f t="shared" si="20"/>
        <v>94.664980921934614</v>
      </c>
      <c r="BC20" s="120">
        <v>120</v>
      </c>
      <c r="BD20" s="137">
        <v>64.16</v>
      </c>
      <c r="BE20" s="137">
        <f t="shared" si="21"/>
        <v>66.184642672991643</v>
      </c>
      <c r="BF20" s="122">
        <f t="shared" si="22"/>
        <v>53.815357327008357</v>
      </c>
      <c r="BG20" s="120">
        <v>120</v>
      </c>
      <c r="BH20" s="137">
        <v>29.04</v>
      </c>
      <c r="BI20" s="137">
        <f t="shared" si="23"/>
        <v>29.956390636279263</v>
      </c>
      <c r="BJ20" s="122">
        <f t="shared" si="24"/>
        <v>90.043609363720734</v>
      </c>
      <c r="BL20" s="124">
        <f t="shared" si="34"/>
        <v>1.3917744329022683</v>
      </c>
      <c r="BM20" s="82">
        <f t="shared" si="25"/>
        <v>14.955283016707318</v>
      </c>
      <c r="BN20" s="124">
        <f t="shared" si="31"/>
        <v>26.228676663137168</v>
      </c>
      <c r="BO20" s="124">
        <f t="shared" si="32"/>
        <v>26.228676663137168</v>
      </c>
      <c r="BP20" s="124">
        <f t="shared" si="33"/>
        <v>33.743347885371186</v>
      </c>
      <c r="BQ20" s="82">
        <f t="shared" si="35"/>
        <v>20.509551732251019</v>
      </c>
      <c r="BR20" s="83"/>
      <c r="BS20" s="91"/>
      <c r="BT20" s="91"/>
      <c r="BU20" s="91"/>
      <c r="BV20" s="95"/>
      <c r="BW20" s="95"/>
      <c r="BX20" s="326"/>
      <c r="BY20" s="327"/>
      <c r="CF20" s="86"/>
    </row>
    <row r="21" spans="1:84" ht="15" thickBot="1" x14ac:dyDescent="0.4">
      <c r="A21" s="79">
        <v>44188</v>
      </c>
      <c r="B21" s="80">
        <v>14</v>
      </c>
      <c r="C21" s="120">
        <v>120</v>
      </c>
      <c r="D21" s="137">
        <v>11.54</v>
      </c>
      <c r="E21" s="156">
        <f t="shared" si="0"/>
        <v>12.354674581301675</v>
      </c>
      <c r="F21" s="122">
        <f t="shared" si="26"/>
        <v>107.64532541869832</v>
      </c>
      <c r="G21" s="120">
        <v>120</v>
      </c>
      <c r="H21" s="137">
        <v>20.81</v>
      </c>
      <c r="I21" s="157">
        <f t="shared" si="27"/>
        <v>22.279096883612464</v>
      </c>
      <c r="J21" s="123">
        <f t="shared" si="28"/>
        <v>97.720903116387532</v>
      </c>
      <c r="K21" s="120">
        <v>120</v>
      </c>
      <c r="L21" s="137">
        <v>19.39</v>
      </c>
      <c r="M21" s="156">
        <f t="shared" si="1"/>
        <v>20.758850964596142</v>
      </c>
      <c r="N21" s="122">
        <f t="shared" si="2"/>
        <v>99.241149035403851</v>
      </c>
      <c r="O21" s="120">
        <v>120</v>
      </c>
      <c r="P21" s="137">
        <v>0.27</v>
      </c>
      <c r="Q21" s="156">
        <f t="shared" si="3"/>
        <v>0.27826445429248686</v>
      </c>
      <c r="R21" s="122">
        <f t="shared" si="4"/>
        <v>119.72173554570752</v>
      </c>
      <c r="S21" s="120">
        <v>120</v>
      </c>
      <c r="T21" s="137">
        <v>12.25</v>
      </c>
      <c r="U21" s="156">
        <f t="shared" si="5"/>
        <v>12.624961352159126</v>
      </c>
      <c r="V21" s="122">
        <f t="shared" si="6"/>
        <v>107.37503864784088</v>
      </c>
      <c r="W21" s="120">
        <v>120</v>
      </c>
      <c r="X21" s="137">
        <v>12.92</v>
      </c>
      <c r="Y21" s="156">
        <f t="shared" si="7"/>
        <v>13.315469442440483</v>
      </c>
      <c r="Z21" s="122">
        <f t="shared" si="8"/>
        <v>106.68453055755951</v>
      </c>
      <c r="AA21" s="120">
        <v>120</v>
      </c>
      <c r="AB21" s="137">
        <v>24.3</v>
      </c>
      <c r="AC21" s="156">
        <f t="shared" si="29"/>
        <v>24.907562250230562</v>
      </c>
      <c r="AD21" s="122">
        <f t="shared" si="30"/>
        <v>95.092437749769431</v>
      </c>
      <c r="AE21" s="120">
        <v>120</v>
      </c>
      <c r="AF21" s="137">
        <v>21.69</v>
      </c>
      <c r="AG21" s="156">
        <f t="shared" si="9"/>
        <v>22.232305564094688</v>
      </c>
      <c r="AH21" s="136">
        <f t="shared" si="10"/>
        <v>97.767694435905312</v>
      </c>
      <c r="AI21" s="120">
        <v>120</v>
      </c>
      <c r="AJ21" s="137">
        <v>19.47</v>
      </c>
      <c r="AK21" s="137">
        <f t="shared" si="11"/>
        <v>19.956799877036584</v>
      </c>
      <c r="AL21" s="137">
        <f t="shared" si="12"/>
        <v>100.04320012296341</v>
      </c>
      <c r="AM21" s="120">
        <v>120</v>
      </c>
      <c r="AN21" s="137">
        <v>18.2</v>
      </c>
      <c r="AO21" s="156">
        <f t="shared" si="13"/>
        <v>18.691588785046729</v>
      </c>
      <c r="AP21" s="122">
        <f t="shared" si="14"/>
        <v>101.30841121495327</v>
      </c>
      <c r="AQ21" s="120">
        <v>120</v>
      </c>
      <c r="AR21" s="137">
        <v>32.6</v>
      </c>
      <c r="AS21" s="137">
        <f t="shared" si="15"/>
        <v>33.480538153435354</v>
      </c>
      <c r="AT21" s="122">
        <f t="shared" si="16"/>
        <v>86.519461846564639</v>
      </c>
      <c r="AU21" s="120">
        <v>120</v>
      </c>
      <c r="AV21" s="137">
        <v>21.26</v>
      </c>
      <c r="AW21" s="137">
        <f t="shared" si="17"/>
        <v>21.834240525829312</v>
      </c>
      <c r="AX21" s="122">
        <f t="shared" si="18"/>
        <v>98.165759474170684</v>
      </c>
      <c r="AY21" s="120">
        <v>120</v>
      </c>
      <c r="AZ21" s="137">
        <v>20.98</v>
      </c>
      <c r="BA21" s="137">
        <f t="shared" si="19"/>
        <v>21.642048056099824</v>
      </c>
      <c r="BB21" s="122">
        <f t="shared" si="20"/>
        <v>98.357951943900176</v>
      </c>
      <c r="BC21" s="120">
        <v>120</v>
      </c>
      <c r="BD21" s="137">
        <v>39.56</v>
      </c>
      <c r="BE21" s="137">
        <f t="shared" si="21"/>
        <v>40.80836134887079</v>
      </c>
      <c r="BF21" s="122">
        <f t="shared" si="22"/>
        <v>79.19163865112921</v>
      </c>
      <c r="BG21" s="120">
        <v>120</v>
      </c>
      <c r="BH21" s="137">
        <v>20.100000000000001</v>
      </c>
      <c r="BI21" s="137">
        <f t="shared" si="23"/>
        <v>20.734278642879243</v>
      </c>
      <c r="BJ21" s="122">
        <f t="shared" si="24"/>
        <v>99.265721357120754</v>
      </c>
      <c r="BL21" s="124">
        <f t="shared" si="34"/>
        <v>15.386839563752858</v>
      </c>
      <c r="BM21" s="82">
        <f t="shared" si="25"/>
        <v>7.2829709024700273</v>
      </c>
      <c r="BN21" s="124">
        <f t="shared" si="31"/>
        <v>18.63796324760051</v>
      </c>
      <c r="BO21" s="124">
        <f t="shared" si="32"/>
        <v>18.63796324760051</v>
      </c>
      <c r="BP21" s="124">
        <f t="shared" si="33"/>
        <v>23.106857791069405</v>
      </c>
      <c r="BQ21" s="82">
        <f t="shared" si="35"/>
        <v>16.610518950498662</v>
      </c>
      <c r="BR21" s="83"/>
      <c r="BS21" s="91"/>
      <c r="BT21" s="91"/>
      <c r="BU21" s="91"/>
      <c r="BV21" s="95"/>
      <c r="BW21" s="95"/>
      <c r="BX21" s="326"/>
      <c r="BY21" s="327"/>
      <c r="BZ21" s="89"/>
      <c r="CA21" s="89"/>
      <c r="CB21" s="86"/>
      <c r="CC21" s="86"/>
      <c r="CD21" s="86"/>
      <c r="CE21" s="86"/>
      <c r="CF21" s="86"/>
    </row>
    <row r="22" spans="1:84" ht="15" thickBot="1" x14ac:dyDescent="0.4">
      <c r="A22" s="79">
        <v>44189</v>
      </c>
      <c r="B22" s="80">
        <v>15</v>
      </c>
      <c r="C22" s="120">
        <v>120</v>
      </c>
      <c r="D22" s="137">
        <v>22.04</v>
      </c>
      <c r="E22" s="156">
        <f t="shared" si="0"/>
        <v>23.595929616281534</v>
      </c>
      <c r="F22" s="122">
        <f t="shared" si="26"/>
        <v>96.404070383718462</v>
      </c>
      <c r="G22" s="120">
        <v>120</v>
      </c>
      <c r="H22" s="137">
        <v>14.51</v>
      </c>
      <c r="I22" s="157">
        <f t="shared" si="27"/>
        <v>15.534343862624549</v>
      </c>
      <c r="J22" s="123">
        <f t="shared" si="28"/>
        <v>104.46565613737545</v>
      </c>
      <c r="K22" s="120">
        <v>120</v>
      </c>
      <c r="L22" s="137">
        <v>4.75</v>
      </c>
      <c r="M22" s="156">
        <f t="shared" si="1"/>
        <v>5.0853296586813652</v>
      </c>
      <c r="N22" s="122">
        <f t="shared" si="2"/>
        <v>114.91467034131864</v>
      </c>
      <c r="O22" s="120">
        <v>120</v>
      </c>
      <c r="P22" s="137">
        <v>16.41</v>
      </c>
      <c r="Q22" s="156">
        <f t="shared" si="3"/>
        <v>16.912295166443368</v>
      </c>
      <c r="R22" s="122">
        <f t="shared" si="4"/>
        <v>103.08770483355663</v>
      </c>
      <c r="S22" s="120">
        <v>120</v>
      </c>
      <c r="T22" s="137">
        <v>30.84</v>
      </c>
      <c r="U22" s="156">
        <f t="shared" si="5"/>
        <v>31.783984334741831</v>
      </c>
      <c r="V22" s="122">
        <f t="shared" si="6"/>
        <v>88.216015665258169</v>
      </c>
      <c r="W22" s="120">
        <v>120</v>
      </c>
      <c r="X22" s="137">
        <v>20</v>
      </c>
      <c r="Y22" s="156">
        <f t="shared" si="7"/>
        <v>20.612181799443473</v>
      </c>
      <c r="Z22" s="122">
        <f t="shared" si="8"/>
        <v>99.387818200556524</v>
      </c>
      <c r="AA22" s="120">
        <v>120</v>
      </c>
      <c r="AB22" s="137">
        <v>78.2</v>
      </c>
      <c r="AC22" s="156">
        <f t="shared" si="29"/>
        <v>80.155200327902463</v>
      </c>
      <c r="AD22" s="122">
        <f t="shared" si="30"/>
        <v>39.844799672097537</v>
      </c>
      <c r="AE22" s="120">
        <v>120</v>
      </c>
      <c r="AF22" s="137">
        <v>23.72</v>
      </c>
      <c r="AG22" s="156">
        <f t="shared" si="9"/>
        <v>24.313060764422588</v>
      </c>
      <c r="AH22" s="136">
        <f t="shared" si="10"/>
        <v>95.686939235577412</v>
      </c>
      <c r="AI22" s="120">
        <v>120</v>
      </c>
      <c r="AJ22" s="137">
        <v>14.97</v>
      </c>
      <c r="AK22" s="137">
        <f t="shared" si="11"/>
        <v>15.344288349216113</v>
      </c>
      <c r="AL22" s="137">
        <f t="shared" si="12"/>
        <v>104.65571165078389</v>
      </c>
      <c r="AM22" s="120">
        <v>120</v>
      </c>
      <c r="AN22" s="137">
        <v>25.28</v>
      </c>
      <c r="AO22" s="156">
        <f t="shared" si="13"/>
        <v>25.962822224504468</v>
      </c>
      <c r="AP22" s="122">
        <f t="shared" si="14"/>
        <v>94.037177775495536</v>
      </c>
      <c r="AQ22" s="120">
        <v>120</v>
      </c>
      <c r="AR22" s="137">
        <v>36.78</v>
      </c>
      <c r="AS22" s="137">
        <f t="shared" si="15"/>
        <v>37.773441511759273</v>
      </c>
      <c r="AT22" s="122">
        <f t="shared" si="16"/>
        <v>82.226558488240727</v>
      </c>
      <c r="AU22" s="120">
        <v>120</v>
      </c>
      <c r="AV22" s="137">
        <v>22.58</v>
      </c>
      <c r="AW22" s="137">
        <f t="shared" si="17"/>
        <v>23.189894217931599</v>
      </c>
      <c r="AX22" s="122">
        <f t="shared" si="18"/>
        <v>96.810105782068405</v>
      </c>
      <c r="AY22" s="120">
        <v>120</v>
      </c>
      <c r="AZ22" s="137">
        <v>26.91</v>
      </c>
      <c r="BA22" s="137">
        <f t="shared" si="19"/>
        <v>27.759176033824893</v>
      </c>
      <c r="BB22" s="122">
        <f t="shared" si="20"/>
        <v>92.2408239661751</v>
      </c>
      <c r="BC22" s="120">
        <v>120</v>
      </c>
      <c r="BD22" s="137">
        <v>44.3</v>
      </c>
      <c r="BE22" s="137">
        <f t="shared" si="21"/>
        <v>45.697937506445292</v>
      </c>
      <c r="BF22" s="122">
        <f t="shared" si="22"/>
        <v>74.3020624935547</v>
      </c>
      <c r="BG22" s="120">
        <v>120</v>
      </c>
      <c r="BH22" s="137">
        <v>36.21</v>
      </c>
      <c r="BI22" s="137">
        <f t="shared" si="23"/>
        <v>37.352648241724246</v>
      </c>
      <c r="BJ22" s="122">
        <f t="shared" si="24"/>
        <v>82.647351758275761</v>
      </c>
      <c r="BL22" s="124">
        <f t="shared" si="34"/>
        <v>12.28211198266318</v>
      </c>
      <c r="BM22" s="82">
        <f t="shared" si="25"/>
        <v>19.252350361285743</v>
      </c>
      <c r="BN22" s="124">
        <f t="shared" si="31"/>
        <v>33.281263733761435</v>
      </c>
      <c r="BO22" s="124">
        <f t="shared" si="32"/>
        <v>33.281263733761435</v>
      </c>
      <c r="BP22" s="124">
        <f t="shared" si="33"/>
        <v>30.780489383887346</v>
      </c>
      <c r="BQ22" s="82">
        <f t="shared" si="35"/>
        <v>25.77549583907183</v>
      </c>
      <c r="BR22" s="83"/>
      <c r="BS22" s="91"/>
      <c r="BT22" s="91"/>
      <c r="BU22" s="91"/>
      <c r="BV22" s="95"/>
      <c r="BW22" s="95"/>
      <c r="BX22" s="326"/>
      <c r="BY22" s="327"/>
      <c r="BZ22" s="89"/>
      <c r="CA22" s="89"/>
      <c r="CB22" s="86"/>
      <c r="CC22" s="86"/>
      <c r="CD22" s="86"/>
      <c r="CE22" s="86"/>
      <c r="CF22" s="86"/>
    </row>
    <row r="23" spans="1:84" s="147" customFormat="1" ht="15" thickBot="1" x14ac:dyDescent="0.4">
      <c r="A23" s="144">
        <v>44190</v>
      </c>
      <c r="B23" s="145">
        <v>16</v>
      </c>
      <c r="C23" s="220">
        <v>0</v>
      </c>
      <c r="D23" s="228">
        <v>0</v>
      </c>
      <c r="E23" s="221">
        <f t="shared" si="0"/>
        <v>0</v>
      </c>
      <c r="F23" s="222">
        <f t="shared" si="26"/>
        <v>0</v>
      </c>
      <c r="G23" s="220">
        <v>0</v>
      </c>
      <c r="H23" s="228">
        <v>0</v>
      </c>
      <c r="I23" s="223">
        <f t="shared" si="27"/>
        <v>0</v>
      </c>
      <c r="J23" s="224">
        <f t="shared" si="28"/>
        <v>0</v>
      </c>
      <c r="K23" s="220">
        <v>0</v>
      </c>
      <c r="L23" s="228">
        <v>0</v>
      </c>
      <c r="M23" s="221">
        <f t="shared" si="1"/>
        <v>0</v>
      </c>
      <c r="N23" s="222">
        <f t="shared" si="2"/>
        <v>0</v>
      </c>
      <c r="O23" s="220">
        <v>0</v>
      </c>
      <c r="P23" s="228">
        <v>0</v>
      </c>
      <c r="Q23" s="221">
        <f t="shared" si="3"/>
        <v>0</v>
      </c>
      <c r="R23" s="222">
        <f t="shared" si="4"/>
        <v>0</v>
      </c>
      <c r="S23" s="220">
        <v>0</v>
      </c>
      <c r="T23" s="228">
        <v>0</v>
      </c>
      <c r="U23" s="221">
        <f t="shared" si="5"/>
        <v>0</v>
      </c>
      <c r="V23" s="222">
        <f t="shared" si="6"/>
        <v>0</v>
      </c>
      <c r="W23" s="220">
        <v>0</v>
      </c>
      <c r="X23" s="228">
        <v>0</v>
      </c>
      <c r="Y23" s="221">
        <f t="shared" si="7"/>
        <v>0</v>
      </c>
      <c r="Z23" s="222">
        <f t="shared" si="8"/>
        <v>0</v>
      </c>
      <c r="AA23" s="220">
        <v>0</v>
      </c>
      <c r="AB23" s="228">
        <v>0</v>
      </c>
      <c r="AC23" s="221">
        <f t="shared" si="29"/>
        <v>0</v>
      </c>
      <c r="AD23" s="222">
        <f t="shared" si="30"/>
        <v>0</v>
      </c>
      <c r="AE23" s="220">
        <v>0</v>
      </c>
      <c r="AF23" s="228">
        <v>0</v>
      </c>
      <c r="AG23" s="221">
        <f t="shared" si="9"/>
        <v>0</v>
      </c>
      <c r="AH23" s="225">
        <f t="shared" si="10"/>
        <v>0</v>
      </c>
      <c r="AI23" s="220">
        <v>0</v>
      </c>
      <c r="AJ23" s="228">
        <v>0</v>
      </c>
      <c r="AK23" s="146">
        <f t="shared" si="11"/>
        <v>0</v>
      </c>
      <c r="AL23" s="146">
        <f t="shared" si="12"/>
        <v>0</v>
      </c>
      <c r="AM23" s="220">
        <v>0</v>
      </c>
      <c r="AN23" s="228">
        <v>0</v>
      </c>
      <c r="AO23" s="221">
        <f t="shared" si="13"/>
        <v>0</v>
      </c>
      <c r="AP23" s="222">
        <f t="shared" si="14"/>
        <v>0</v>
      </c>
      <c r="AQ23" s="220">
        <v>0</v>
      </c>
      <c r="AR23" s="228">
        <v>0</v>
      </c>
      <c r="AS23" s="146">
        <f t="shared" si="15"/>
        <v>0</v>
      </c>
      <c r="AT23" s="222">
        <v>0</v>
      </c>
      <c r="AU23" s="220">
        <v>0</v>
      </c>
      <c r="AV23" s="228">
        <v>0</v>
      </c>
      <c r="AW23" s="146">
        <f t="shared" si="17"/>
        <v>0</v>
      </c>
      <c r="AX23" s="222">
        <f t="shared" si="18"/>
        <v>0</v>
      </c>
      <c r="AY23" s="220">
        <v>0</v>
      </c>
      <c r="AZ23" s="228">
        <v>0</v>
      </c>
      <c r="BA23" s="146">
        <f t="shared" si="19"/>
        <v>0</v>
      </c>
      <c r="BB23" s="222">
        <f t="shared" si="20"/>
        <v>0</v>
      </c>
      <c r="BC23" s="220">
        <v>0</v>
      </c>
      <c r="BD23" s="228">
        <v>0</v>
      </c>
      <c r="BE23" s="146">
        <f t="shared" si="21"/>
        <v>0</v>
      </c>
      <c r="BF23" s="222">
        <f t="shared" si="22"/>
        <v>0</v>
      </c>
      <c r="BG23" s="220">
        <v>0</v>
      </c>
      <c r="BH23" s="228">
        <v>0</v>
      </c>
      <c r="BI23" s="146">
        <f t="shared" si="23"/>
        <v>0</v>
      </c>
      <c r="BJ23" s="222">
        <f t="shared" si="24"/>
        <v>0</v>
      </c>
      <c r="BL23" s="148" t="e">
        <f t="shared" si="34"/>
        <v>#DIV/0!</v>
      </c>
      <c r="BM23" s="149" t="e">
        <f t="shared" si="25"/>
        <v>#DIV/0!</v>
      </c>
      <c r="BN23" s="148" t="e">
        <f t="shared" si="31"/>
        <v>#DIV/0!</v>
      </c>
      <c r="BO23" s="148" t="e">
        <f t="shared" si="32"/>
        <v>#DIV/0!</v>
      </c>
      <c r="BP23" s="148" t="e">
        <f t="shared" si="33"/>
        <v>#DIV/0!</v>
      </c>
      <c r="BQ23" s="149" t="e">
        <f t="shared" si="35"/>
        <v>#DIV/0!</v>
      </c>
      <c r="BR23" s="150"/>
      <c r="BS23" s="229"/>
      <c r="BT23" s="230"/>
      <c r="BU23" s="231"/>
      <c r="BV23" s="231"/>
      <c r="BW23" s="155"/>
      <c r="BX23" s="155"/>
      <c r="BY23" s="155"/>
      <c r="BZ23" s="232"/>
      <c r="CA23" s="232"/>
      <c r="CB23" s="151"/>
      <c r="CC23" s="151"/>
      <c r="CD23" s="151"/>
      <c r="CE23" s="151"/>
      <c r="CF23" s="151"/>
    </row>
    <row r="24" spans="1:84" s="147" customFormat="1" ht="15" thickBot="1" x14ac:dyDescent="0.4">
      <c r="A24" s="144">
        <v>44191</v>
      </c>
      <c r="B24" s="145">
        <v>17</v>
      </c>
      <c r="C24" s="220">
        <v>0</v>
      </c>
      <c r="D24" s="228">
        <v>0</v>
      </c>
      <c r="E24" s="221">
        <f t="shared" si="0"/>
        <v>0</v>
      </c>
      <c r="F24" s="222">
        <f t="shared" si="26"/>
        <v>0</v>
      </c>
      <c r="G24" s="220">
        <v>0</v>
      </c>
      <c r="H24" s="228">
        <v>0</v>
      </c>
      <c r="I24" s="223">
        <f t="shared" si="27"/>
        <v>0</v>
      </c>
      <c r="J24" s="224">
        <f t="shared" si="28"/>
        <v>0</v>
      </c>
      <c r="K24" s="220">
        <v>0</v>
      </c>
      <c r="L24" s="228">
        <v>0</v>
      </c>
      <c r="M24" s="221">
        <f t="shared" si="1"/>
        <v>0</v>
      </c>
      <c r="N24" s="222">
        <f t="shared" si="2"/>
        <v>0</v>
      </c>
      <c r="O24" s="220">
        <v>0</v>
      </c>
      <c r="P24" s="228">
        <v>0</v>
      </c>
      <c r="Q24" s="221">
        <f t="shared" si="3"/>
        <v>0</v>
      </c>
      <c r="R24" s="222">
        <f t="shared" si="4"/>
        <v>0</v>
      </c>
      <c r="S24" s="220">
        <v>0</v>
      </c>
      <c r="T24" s="228">
        <v>0</v>
      </c>
      <c r="U24" s="221">
        <f t="shared" si="5"/>
        <v>0</v>
      </c>
      <c r="V24" s="222">
        <f t="shared" si="6"/>
        <v>0</v>
      </c>
      <c r="W24" s="220">
        <v>0</v>
      </c>
      <c r="X24" s="228">
        <v>0</v>
      </c>
      <c r="Y24" s="221">
        <f t="shared" si="7"/>
        <v>0</v>
      </c>
      <c r="Z24" s="222">
        <f t="shared" si="8"/>
        <v>0</v>
      </c>
      <c r="AA24" s="220">
        <v>0</v>
      </c>
      <c r="AB24" s="228">
        <v>0</v>
      </c>
      <c r="AC24" s="221">
        <f t="shared" si="29"/>
        <v>0</v>
      </c>
      <c r="AD24" s="222">
        <f t="shared" si="30"/>
        <v>0</v>
      </c>
      <c r="AE24" s="220">
        <v>0</v>
      </c>
      <c r="AF24" s="228">
        <v>0</v>
      </c>
      <c r="AG24" s="221">
        <f t="shared" si="9"/>
        <v>0</v>
      </c>
      <c r="AH24" s="225">
        <f t="shared" si="10"/>
        <v>0</v>
      </c>
      <c r="AI24" s="220">
        <v>0</v>
      </c>
      <c r="AJ24" s="228">
        <v>0</v>
      </c>
      <c r="AK24" s="146">
        <f t="shared" si="11"/>
        <v>0</v>
      </c>
      <c r="AL24" s="146">
        <f t="shared" si="12"/>
        <v>0</v>
      </c>
      <c r="AM24" s="220">
        <v>0</v>
      </c>
      <c r="AN24" s="228">
        <v>0</v>
      </c>
      <c r="AO24" s="221">
        <f t="shared" si="13"/>
        <v>0</v>
      </c>
      <c r="AP24" s="222">
        <f t="shared" si="14"/>
        <v>0</v>
      </c>
      <c r="AQ24" s="220">
        <v>0</v>
      </c>
      <c r="AR24" s="228">
        <v>0</v>
      </c>
      <c r="AS24" s="146">
        <f t="shared" si="15"/>
        <v>0</v>
      </c>
      <c r="AT24" s="222">
        <v>0</v>
      </c>
      <c r="AU24" s="220">
        <v>0</v>
      </c>
      <c r="AV24" s="228">
        <v>0</v>
      </c>
      <c r="AW24" s="146">
        <f t="shared" si="17"/>
        <v>0</v>
      </c>
      <c r="AX24" s="222">
        <f t="shared" si="18"/>
        <v>0</v>
      </c>
      <c r="AY24" s="220">
        <v>0</v>
      </c>
      <c r="AZ24" s="228">
        <v>0</v>
      </c>
      <c r="BA24" s="146">
        <f t="shared" si="19"/>
        <v>0</v>
      </c>
      <c r="BB24" s="222">
        <f t="shared" si="20"/>
        <v>0</v>
      </c>
      <c r="BC24" s="220">
        <v>0</v>
      </c>
      <c r="BD24" s="228">
        <v>0</v>
      </c>
      <c r="BE24" s="146">
        <f t="shared" si="21"/>
        <v>0</v>
      </c>
      <c r="BF24" s="222">
        <f t="shared" si="22"/>
        <v>0</v>
      </c>
      <c r="BG24" s="220">
        <v>0</v>
      </c>
      <c r="BH24" s="228">
        <v>0</v>
      </c>
      <c r="BI24" s="146">
        <f t="shared" si="23"/>
        <v>0</v>
      </c>
      <c r="BJ24" s="222">
        <f t="shared" si="24"/>
        <v>0</v>
      </c>
      <c r="BL24" s="148" t="e">
        <f t="shared" si="34"/>
        <v>#DIV/0!</v>
      </c>
      <c r="BM24" s="149" t="e">
        <f t="shared" si="25"/>
        <v>#DIV/0!</v>
      </c>
      <c r="BN24" s="148" t="e">
        <f t="shared" si="31"/>
        <v>#DIV/0!</v>
      </c>
      <c r="BO24" s="148" t="e">
        <f t="shared" si="32"/>
        <v>#DIV/0!</v>
      </c>
      <c r="BP24" s="148" t="e">
        <f t="shared" si="33"/>
        <v>#DIV/0!</v>
      </c>
      <c r="BQ24" s="149" t="e">
        <f t="shared" si="35"/>
        <v>#DIV/0!</v>
      </c>
      <c r="BR24" s="150"/>
      <c r="BS24" s="233"/>
      <c r="BT24" s="233"/>
      <c r="BU24" s="233"/>
      <c r="BV24" s="233"/>
      <c r="BW24" s="155"/>
      <c r="BX24" s="155"/>
      <c r="BY24" s="155"/>
      <c r="BZ24" s="232"/>
      <c r="CA24" s="232"/>
      <c r="CB24" s="151"/>
      <c r="CC24" s="151"/>
      <c r="CD24" s="151"/>
      <c r="CE24" s="151"/>
      <c r="CF24" s="151"/>
    </row>
    <row r="25" spans="1:84" ht="15" thickBot="1" x14ac:dyDescent="0.4">
      <c r="A25" s="79">
        <v>44192</v>
      </c>
      <c r="B25" s="80">
        <v>18</v>
      </c>
      <c r="C25" s="120">
        <v>120</v>
      </c>
      <c r="D25" s="137">
        <v>0</v>
      </c>
      <c r="E25" s="156">
        <f t="shared" si="0"/>
        <v>0</v>
      </c>
      <c r="F25" s="122">
        <f t="shared" si="26"/>
        <v>120</v>
      </c>
      <c r="G25" s="120">
        <v>120</v>
      </c>
      <c r="H25" s="137">
        <v>0</v>
      </c>
      <c r="I25" s="157">
        <f t="shared" si="27"/>
        <v>0</v>
      </c>
      <c r="J25" s="123">
        <f t="shared" si="28"/>
        <v>120</v>
      </c>
      <c r="K25" s="120">
        <v>120</v>
      </c>
      <c r="L25" s="137">
        <v>0</v>
      </c>
      <c r="M25" s="156">
        <f t="shared" si="1"/>
        <v>0</v>
      </c>
      <c r="N25" s="122">
        <f t="shared" si="2"/>
        <v>120</v>
      </c>
      <c r="O25" s="120">
        <v>120</v>
      </c>
      <c r="P25" s="137">
        <v>0</v>
      </c>
      <c r="Q25" s="156">
        <f t="shared" si="3"/>
        <v>0</v>
      </c>
      <c r="R25" s="122">
        <f t="shared" si="4"/>
        <v>120</v>
      </c>
      <c r="S25" s="120">
        <v>120</v>
      </c>
      <c r="T25" s="137">
        <v>0</v>
      </c>
      <c r="U25" s="156">
        <f t="shared" si="5"/>
        <v>0</v>
      </c>
      <c r="V25" s="122">
        <f t="shared" si="6"/>
        <v>120</v>
      </c>
      <c r="W25" s="120">
        <v>120</v>
      </c>
      <c r="X25" s="137">
        <v>0.27</v>
      </c>
      <c r="Y25" s="156">
        <f t="shared" si="7"/>
        <v>0.27826445429248686</v>
      </c>
      <c r="Z25" s="122">
        <f t="shared" si="8"/>
        <v>119.72173554570752</v>
      </c>
      <c r="AA25" s="120">
        <v>120</v>
      </c>
      <c r="AB25" s="137">
        <v>12.9</v>
      </c>
      <c r="AC25" s="156">
        <f t="shared" si="29"/>
        <v>13.222533046418693</v>
      </c>
      <c r="AD25" s="122">
        <f t="shared" si="30"/>
        <v>106.77746695358131</v>
      </c>
      <c r="AE25" s="120">
        <v>120</v>
      </c>
      <c r="AF25" s="137">
        <v>4.84</v>
      </c>
      <c r="AG25" s="156">
        <f t="shared" si="9"/>
        <v>4.9610123988113539</v>
      </c>
      <c r="AH25" s="136">
        <f t="shared" si="10"/>
        <v>115.03898760118865</v>
      </c>
      <c r="AI25" s="120">
        <v>120</v>
      </c>
      <c r="AJ25" s="137">
        <v>2.5299999999999998</v>
      </c>
      <c r="AK25" s="137">
        <f t="shared" si="11"/>
        <v>2.5932564811968444</v>
      </c>
      <c r="AL25" s="137">
        <f t="shared" si="12"/>
        <v>117.40674351880315</v>
      </c>
      <c r="AM25" s="120">
        <v>120</v>
      </c>
      <c r="AN25" s="137">
        <v>2.83</v>
      </c>
      <c r="AO25" s="156">
        <f t="shared" si="13"/>
        <v>2.9064393550374858</v>
      </c>
      <c r="AP25" s="122">
        <f t="shared" si="14"/>
        <v>117.09356064496251</v>
      </c>
      <c r="AQ25" s="120">
        <v>120</v>
      </c>
      <c r="AR25" s="137">
        <v>6.46</v>
      </c>
      <c r="AS25" s="137">
        <f t="shared" si="15"/>
        <v>6.634487008318783</v>
      </c>
      <c r="AT25" s="122">
        <f t="shared" si="16"/>
        <v>113.36551299168121</v>
      </c>
      <c r="AU25" s="120">
        <v>120</v>
      </c>
      <c r="AV25" s="137">
        <v>12.37</v>
      </c>
      <c r="AW25" s="137">
        <f t="shared" si="17"/>
        <v>12.704118311594945</v>
      </c>
      <c r="AX25" s="122">
        <f t="shared" si="18"/>
        <v>107.29588168840506</v>
      </c>
      <c r="AY25" s="120">
        <v>120</v>
      </c>
      <c r="AZ25" s="137">
        <v>0.9</v>
      </c>
      <c r="BA25" s="137">
        <f t="shared" si="19"/>
        <v>0.9284005362483243</v>
      </c>
      <c r="BB25" s="122">
        <f t="shared" si="20"/>
        <v>119.07159946375168</v>
      </c>
      <c r="BC25" s="120">
        <v>120</v>
      </c>
      <c r="BD25" s="137">
        <v>3.92</v>
      </c>
      <c r="BE25" s="137">
        <f t="shared" si="21"/>
        <v>4.0437001134371462</v>
      </c>
      <c r="BF25" s="122">
        <f t="shared" si="22"/>
        <v>115.95629988656286</v>
      </c>
      <c r="BG25" s="120">
        <v>120</v>
      </c>
      <c r="BH25" s="137">
        <v>6.67</v>
      </c>
      <c r="BI25" s="137">
        <f t="shared" si="23"/>
        <v>6.8804795297514696</v>
      </c>
      <c r="BJ25" s="122">
        <f t="shared" si="24"/>
        <v>113.11952047024853</v>
      </c>
      <c r="BL25" s="124">
        <f t="shared" si="34"/>
        <v>0</v>
      </c>
      <c r="BM25" s="82">
        <f t="shared" si="25"/>
        <v>7.7295681747913028E-2</v>
      </c>
      <c r="BN25" s="124">
        <f t="shared" si="31"/>
        <v>5.7713338684519142</v>
      </c>
      <c r="BO25" s="124">
        <f t="shared" si="32"/>
        <v>5.7713338684519142</v>
      </c>
      <c r="BP25" s="124">
        <f t="shared" si="33"/>
        <v>3.292383383176928</v>
      </c>
      <c r="BQ25" s="82">
        <f t="shared" si="35"/>
        <v>2.9824693603657337</v>
      </c>
      <c r="BR25" s="83"/>
      <c r="CD25" s="86"/>
      <c r="CE25" s="86"/>
      <c r="CF25" s="86"/>
    </row>
    <row r="26" spans="1:84" s="189" customFormat="1" ht="15" thickBot="1" x14ac:dyDescent="0.4">
      <c r="A26" s="186">
        <v>44193</v>
      </c>
      <c r="B26" s="187">
        <v>19</v>
      </c>
      <c r="C26" s="120">
        <v>120</v>
      </c>
      <c r="D26" s="188">
        <v>9.64</v>
      </c>
      <c r="E26" s="156">
        <f t="shared" si="0"/>
        <v>10.320542717829131</v>
      </c>
      <c r="F26" s="122">
        <f t="shared" si="26"/>
        <v>109.67945728217087</v>
      </c>
      <c r="G26" s="120">
        <v>120</v>
      </c>
      <c r="H26" s="188">
        <v>0.36</v>
      </c>
      <c r="I26" s="157">
        <f t="shared" si="27"/>
        <v>0.38541445834216664</v>
      </c>
      <c r="J26" s="123">
        <f t="shared" si="28"/>
        <v>119.61458554165783</v>
      </c>
      <c r="K26" s="120">
        <v>120</v>
      </c>
      <c r="L26" s="188">
        <v>0.33</v>
      </c>
      <c r="M26" s="156">
        <f t="shared" si="1"/>
        <v>0.35329658681365278</v>
      </c>
      <c r="N26" s="122">
        <f t="shared" si="2"/>
        <v>119.64670341318634</v>
      </c>
      <c r="O26" s="120">
        <v>120</v>
      </c>
      <c r="P26" s="188">
        <v>1.51</v>
      </c>
      <c r="Q26" s="156">
        <f t="shared" si="3"/>
        <v>1.556219725857982</v>
      </c>
      <c r="R26" s="122">
        <f t="shared" si="4"/>
        <v>118.44378027414201</v>
      </c>
      <c r="S26" s="120">
        <v>120</v>
      </c>
      <c r="T26" s="188">
        <v>4.34</v>
      </c>
      <c r="U26" s="156">
        <f t="shared" si="5"/>
        <v>4.4728434504792327</v>
      </c>
      <c r="V26" s="122">
        <f t="shared" si="6"/>
        <v>115.52715654952077</v>
      </c>
      <c r="W26" s="120">
        <v>120</v>
      </c>
      <c r="X26" s="188">
        <v>1.37</v>
      </c>
      <c r="Y26" s="156">
        <f t="shared" si="7"/>
        <v>1.4119344532618778</v>
      </c>
      <c r="Z26" s="122">
        <f t="shared" si="8"/>
        <v>118.58806554673812</v>
      </c>
      <c r="AA26" s="120">
        <v>120</v>
      </c>
      <c r="AB26" s="188">
        <v>8.06</v>
      </c>
      <c r="AC26" s="156">
        <f t="shared" si="29"/>
        <v>8.2615206476073393</v>
      </c>
      <c r="AD26" s="122">
        <f t="shared" si="30"/>
        <v>111.73847935239266</v>
      </c>
      <c r="AE26" s="120">
        <v>120</v>
      </c>
      <c r="AF26" s="188">
        <v>0.85</v>
      </c>
      <c r="AG26" s="156">
        <f t="shared" si="9"/>
        <v>0.87125217747720063</v>
      </c>
      <c r="AH26" s="136">
        <f t="shared" si="10"/>
        <v>119.1287478225228</v>
      </c>
      <c r="AI26" s="120">
        <v>120</v>
      </c>
      <c r="AJ26" s="188">
        <v>6.4</v>
      </c>
      <c r="AK26" s="137">
        <f t="shared" si="11"/>
        <v>6.5600163951224522</v>
      </c>
      <c r="AL26" s="137">
        <f t="shared" si="12"/>
        <v>113.43998360487755</v>
      </c>
      <c r="AM26" s="120">
        <v>120</v>
      </c>
      <c r="AN26" s="188">
        <v>3.29</v>
      </c>
      <c r="AO26" s="156">
        <f t="shared" si="13"/>
        <v>3.3788641265276782</v>
      </c>
      <c r="AP26" s="122">
        <f t="shared" si="14"/>
        <v>116.62113587347233</v>
      </c>
      <c r="AQ26" s="120">
        <v>120</v>
      </c>
      <c r="AR26" s="188">
        <v>10.94</v>
      </c>
      <c r="AS26" s="137">
        <f t="shared" si="15"/>
        <v>11.235493478484132</v>
      </c>
      <c r="AT26" s="122">
        <f t="shared" si="16"/>
        <v>108.76450652151587</v>
      </c>
      <c r="AU26" s="120">
        <v>120</v>
      </c>
      <c r="AV26" s="188">
        <v>2.2200000000000002</v>
      </c>
      <c r="AW26" s="137">
        <f t="shared" si="17"/>
        <v>2.2799630276265792</v>
      </c>
      <c r="AX26" s="122">
        <f t="shared" si="18"/>
        <v>117.72003697237342</v>
      </c>
      <c r="AY26" s="120">
        <v>120</v>
      </c>
      <c r="AZ26" s="188">
        <v>0.44</v>
      </c>
      <c r="BA26" s="137">
        <f t="shared" si="19"/>
        <v>0.45388470661029184</v>
      </c>
      <c r="BB26" s="122">
        <f t="shared" si="20"/>
        <v>119.5461152933897</v>
      </c>
      <c r="BC26" s="120">
        <v>120</v>
      </c>
      <c r="BD26" s="188">
        <v>14.54</v>
      </c>
      <c r="BE26" s="137">
        <f t="shared" si="21"/>
        <v>14.99882644116737</v>
      </c>
      <c r="BF26" s="122">
        <f t="shared" si="22"/>
        <v>105.00117355883263</v>
      </c>
      <c r="BG26" s="120">
        <v>120</v>
      </c>
      <c r="BH26" s="188">
        <v>7.27</v>
      </c>
      <c r="BI26" s="137">
        <f t="shared" si="23"/>
        <v>7.4994132205836852</v>
      </c>
      <c r="BJ26" s="122">
        <f t="shared" si="24"/>
        <v>112.50058677941631</v>
      </c>
      <c r="BL26" s="190">
        <f t="shared" si="34"/>
        <v>3.0720149341624863</v>
      </c>
      <c r="BM26" s="191">
        <f t="shared" si="25"/>
        <v>2.0669437859997477</v>
      </c>
      <c r="BN26" s="190">
        <f t="shared" si="31"/>
        <v>4.3591081167241645</v>
      </c>
      <c r="BO26" s="190">
        <f t="shared" si="32"/>
        <v>4.3591081167241645</v>
      </c>
      <c r="BP26" s="190">
        <f t="shared" si="33"/>
        <v>6.3755901023225956</v>
      </c>
      <c r="BQ26" s="191">
        <f t="shared" si="35"/>
        <v>4.0465530111866315</v>
      </c>
      <c r="BR26" s="192"/>
      <c r="CD26" s="193"/>
      <c r="CE26" s="193"/>
      <c r="CF26" s="193"/>
    </row>
    <row r="27" spans="1:84" s="189" customFormat="1" ht="15" thickBot="1" x14ac:dyDescent="0.4">
      <c r="A27" s="186">
        <v>44194</v>
      </c>
      <c r="B27" s="187">
        <v>20</v>
      </c>
      <c r="C27" s="120">
        <v>120</v>
      </c>
      <c r="D27" s="188">
        <v>28.56</v>
      </c>
      <c r="E27" s="156">
        <f t="shared" si="0"/>
        <v>30.576213695145221</v>
      </c>
      <c r="F27" s="122">
        <f t="shared" si="26"/>
        <v>89.423786304854787</v>
      </c>
      <c r="G27" s="120">
        <v>120</v>
      </c>
      <c r="H27" s="188">
        <v>5.38</v>
      </c>
      <c r="I27" s="157">
        <f t="shared" si="27"/>
        <v>5.7598049607801567</v>
      </c>
      <c r="J27" s="123">
        <f t="shared" si="28"/>
        <v>114.24019503921984</v>
      </c>
      <c r="K27" s="120">
        <v>120</v>
      </c>
      <c r="L27" s="188">
        <v>18.02</v>
      </c>
      <c r="M27" s="156">
        <f t="shared" si="1"/>
        <v>19.292134831460675</v>
      </c>
      <c r="N27" s="122">
        <f t="shared" si="2"/>
        <v>100.70786516853933</v>
      </c>
      <c r="O27" s="120">
        <v>120</v>
      </c>
      <c r="P27" s="188">
        <v>0.49</v>
      </c>
      <c r="Q27" s="156">
        <f t="shared" si="3"/>
        <v>0.50499845408636501</v>
      </c>
      <c r="R27" s="122">
        <f t="shared" si="4"/>
        <v>119.49500154591364</v>
      </c>
      <c r="S27" s="120">
        <v>120</v>
      </c>
      <c r="T27" s="188">
        <v>28.13</v>
      </c>
      <c r="U27" s="156">
        <f t="shared" si="5"/>
        <v>28.991033700917239</v>
      </c>
      <c r="V27" s="122">
        <f t="shared" si="6"/>
        <v>91.008966299082758</v>
      </c>
      <c r="W27" s="120">
        <v>120</v>
      </c>
      <c r="X27" s="188">
        <v>10.64</v>
      </c>
      <c r="Y27" s="156">
        <f t="shared" si="7"/>
        <v>10.965680717303927</v>
      </c>
      <c r="Z27" s="122">
        <f t="shared" si="8"/>
        <v>109.03431928269607</v>
      </c>
      <c r="AA27" s="120">
        <v>120</v>
      </c>
      <c r="AB27" s="188">
        <v>58.54</v>
      </c>
      <c r="AC27" s="156">
        <f t="shared" si="29"/>
        <v>60.003649964135676</v>
      </c>
      <c r="AD27" s="122">
        <f t="shared" si="30"/>
        <v>59.996350035864324</v>
      </c>
      <c r="AE27" s="120">
        <v>120</v>
      </c>
      <c r="AF27" s="188">
        <v>20.93</v>
      </c>
      <c r="AG27" s="156">
        <f t="shared" si="9"/>
        <v>21.453303617173894</v>
      </c>
      <c r="AH27" s="136">
        <f t="shared" si="10"/>
        <v>98.546696382826099</v>
      </c>
      <c r="AI27" s="120">
        <v>120</v>
      </c>
      <c r="AJ27" s="188">
        <v>25.33</v>
      </c>
      <c r="AK27" s="137">
        <f t="shared" si="11"/>
        <v>25.963314888820577</v>
      </c>
      <c r="AL27" s="137">
        <f t="shared" si="12"/>
        <v>94.036685111179423</v>
      </c>
      <c r="AM27" s="120">
        <v>120</v>
      </c>
      <c r="AN27" s="188">
        <v>37.42</v>
      </c>
      <c r="AO27" s="156">
        <f t="shared" si="13"/>
        <v>38.430728150354319</v>
      </c>
      <c r="AP27" s="122">
        <f t="shared" si="14"/>
        <v>81.569271849645673</v>
      </c>
      <c r="AQ27" s="120">
        <v>120</v>
      </c>
      <c r="AR27" s="188">
        <v>46.05</v>
      </c>
      <c r="AS27" s="137">
        <f t="shared" si="15"/>
        <v>47.293827667659436</v>
      </c>
      <c r="AT27" s="122">
        <f t="shared" si="16"/>
        <v>72.706172332340572</v>
      </c>
      <c r="AU27" s="120">
        <v>120</v>
      </c>
      <c r="AV27" s="188">
        <v>39.99</v>
      </c>
      <c r="AW27" s="137">
        <f t="shared" si="17"/>
        <v>41.070144808462565</v>
      </c>
      <c r="AX27" s="122">
        <f t="shared" si="18"/>
        <v>78.929855191537428</v>
      </c>
      <c r="AY27" s="120">
        <v>120</v>
      </c>
      <c r="AZ27" s="188">
        <v>39.24</v>
      </c>
      <c r="BA27" s="137">
        <f t="shared" si="19"/>
        <v>40.478263380426938</v>
      </c>
      <c r="BB27" s="122">
        <f t="shared" si="20"/>
        <v>79.521736619573062</v>
      </c>
      <c r="BC27" s="120">
        <v>120</v>
      </c>
      <c r="BD27" s="188">
        <v>58.35</v>
      </c>
      <c r="BE27" s="137">
        <f t="shared" si="21"/>
        <v>60.191301433433019</v>
      </c>
      <c r="BF27" s="122">
        <f t="shared" si="22"/>
        <v>59.808698566566981</v>
      </c>
      <c r="BG27" s="120">
        <v>120</v>
      </c>
      <c r="BH27" s="188">
        <v>53.35</v>
      </c>
      <c r="BI27" s="137">
        <f t="shared" si="23"/>
        <v>55.033520676497893</v>
      </c>
      <c r="BJ27" s="122">
        <f t="shared" si="24"/>
        <v>64.966479323502114</v>
      </c>
      <c r="BL27" s="190">
        <f t="shared" si="34"/>
        <v>15.45226485760724</v>
      </c>
      <c r="BM27" s="191">
        <f t="shared" si="25"/>
        <v>11.239364686752092</v>
      </c>
      <c r="BN27" s="190">
        <f t="shared" si="31"/>
        <v>29.838963463925037</v>
      </c>
      <c r="BO27" s="190">
        <f t="shared" si="32"/>
        <v>29.838963463925037</v>
      </c>
      <c r="BP27" s="190">
        <f t="shared" si="33"/>
        <v>43.25085708065496</v>
      </c>
      <c r="BQ27" s="191">
        <f t="shared" si="35"/>
        <v>25.924082710572872</v>
      </c>
      <c r="BR27" s="192"/>
      <c r="CD27" s="193"/>
      <c r="CE27" s="193"/>
      <c r="CF27" s="193"/>
    </row>
    <row r="28" spans="1:84" ht="15" thickBot="1" x14ac:dyDescent="0.4">
      <c r="A28" s="79">
        <v>44195</v>
      </c>
      <c r="B28" s="80">
        <v>21</v>
      </c>
      <c r="C28" s="120">
        <v>120</v>
      </c>
      <c r="D28" s="137">
        <v>23.83</v>
      </c>
      <c r="E28" s="156">
        <f t="shared" si="0"/>
        <v>25.512295950816196</v>
      </c>
      <c r="F28" s="122">
        <f t="shared" si="26"/>
        <v>94.487704049183804</v>
      </c>
      <c r="G28" s="120">
        <v>120</v>
      </c>
      <c r="H28" s="137">
        <v>7.95</v>
      </c>
      <c r="I28" s="157">
        <f t="shared" si="27"/>
        <v>8.5112359550561809</v>
      </c>
      <c r="J28" s="123">
        <f t="shared" si="28"/>
        <v>111.48876404494382</v>
      </c>
      <c r="K28" s="120">
        <v>120</v>
      </c>
      <c r="L28" s="137">
        <v>12.83</v>
      </c>
      <c r="M28" s="156">
        <f t="shared" si="1"/>
        <v>13.735743057027772</v>
      </c>
      <c r="N28" s="122">
        <f t="shared" si="2"/>
        <v>106.26425694297222</v>
      </c>
      <c r="O28" s="120">
        <v>120</v>
      </c>
      <c r="P28" s="137">
        <v>23.04</v>
      </c>
      <c r="Q28" s="156">
        <f t="shared" si="3"/>
        <v>23.74523343295888</v>
      </c>
      <c r="R28" s="122">
        <f t="shared" si="4"/>
        <v>96.254766567041116</v>
      </c>
      <c r="S28" s="120">
        <v>120</v>
      </c>
      <c r="T28" s="137">
        <v>22.38</v>
      </c>
      <c r="U28" s="156">
        <f t="shared" si="5"/>
        <v>23.065031433577243</v>
      </c>
      <c r="V28" s="122">
        <f t="shared" si="6"/>
        <v>96.934968566422754</v>
      </c>
      <c r="W28" s="120">
        <v>120</v>
      </c>
      <c r="X28" s="137">
        <v>21.2</v>
      </c>
      <c r="Y28" s="156">
        <f t="shared" si="7"/>
        <v>21.848912707410079</v>
      </c>
      <c r="Z28" s="122">
        <f t="shared" si="8"/>
        <v>98.151087292589921</v>
      </c>
      <c r="AA28" s="120">
        <v>120</v>
      </c>
      <c r="AB28" s="137">
        <v>31.81</v>
      </c>
      <c r="AC28" s="156">
        <f t="shared" si="29"/>
        <v>32.605331488882058</v>
      </c>
      <c r="AD28" s="122">
        <f t="shared" si="30"/>
        <v>87.394668511117942</v>
      </c>
      <c r="AE28" s="120">
        <v>120</v>
      </c>
      <c r="AF28" s="137">
        <v>25.38</v>
      </c>
      <c r="AG28" s="156">
        <f t="shared" si="9"/>
        <v>26.014565016907476</v>
      </c>
      <c r="AH28" s="136">
        <f t="shared" si="10"/>
        <v>93.985434983092517</v>
      </c>
      <c r="AI28" s="120">
        <v>120</v>
      </c>
      <c r="AJ28" s="137">
        <v>18.73</v>
      </c>
      <c r="AK28" s="137">
        <f t="shared" si="11"/>
        <v>19.198297981350549</v>
      </c>
      <c r="AL28" s="137">
        <f t="shared" si="12"/>
        <v>100.80170201864945</v>
      </c>
      <c r="AM28" s="120">
        <v>120</v>
      </c>
      <c r="AN28" s="137">
        <v>27.11</v>
      </c>
      <c r="AO28" s="156">
        <f t="shared" si="13"/>
        <v>27.842251206737185</v>
      </c>
      <c r="AP28" s="122">
        <f t="shared" si="14"/>
        <v>92.157748793262812</v>
      </c>
      <c r="AQ28" s="120">
        <v>120</v>
      </c>
      <c r="AR28" s="137">
        <v>31</v>
      </c>
      <c r="AS28" s="137">
        <f t="shared" si="15"/>
        <v>31.837321556947725</v>
      </c>
      <c r="AT28" s="122">
        <f t="shared" si="16"/>
        <v>88.162678443052272</v>
      </c>
      <c r="AU28" s="120">
        <v>120</v>
      </c>
      <c r="AV28" s="137">
        <v>20.309999999999999</v>
      </c>
      <c r="AW28" s="137">
        <f t="shared" si="17"/>
        <v>20.858580671664782</v>
      </c>
      <c r="AX28" s="122">
        <f t="shared" si="18"/>
        <v>99.141419328335218</v>
      </c>
      <c r="AY28" s="120">
        <v>120</v>
      </c>
      <c r="AZ28" s="137">
        <v>33.25</v>
      </c>
      <c r="BA28" s="137">
        <f t="shared" si="19"/>
        <v>34.299242033618647</v>
      </c>
      <c r="BB28" s="122">
        <f t="shared" si="20"/>
        <v>85.70075796638136</v>
      </c>
      <c r="BC28" s="120">
        <v>120</v>
      </c>
      <c r="BD28" s="137">
        <v>46.82</v>
      </c>
      <c r="BE28" s="137">
        <f t="shared" si="21"/>
        <v>48.297459007940603</v>
      </c>
      <c r="BF28" s="122">
        <f t="shared" si="22"/>
        <v>71.702540992059397</v>
      </c>
      <c r="BG28" s="120">
        <v>120</v>
      </c>
      <c r="BH28" s="137">
        <v>47.8</v>
      </c>
      <c r="BI28" s="137">
        <f t="shared" si="23"/>
        <v>49.308384036299884</v>
      </c>
      <c r="BJ28" s="122">
        <f t="shared" si="24"/>
        <v>70.691615963700116</v>
      </c>
      <c r="BL28" s="124">
        <f t="shared" si="34"/>
        <v>13.266465267472263</v>
      </c>
      <c r="BM28" s="82">
        <f t="shared" si="25"/>
        <v>19.071993770540612</v>
      </c>
      <c r="BN28" s="124">
        <f t="shared" si="31"/>
        <v>21.616165135316692</v>
      </c>
      <c r="BO28" s="124">
        <f t="shared" si="32"/>
        <v>21.616165135316692</v>
      </c>
      <c r="BP28" s="124">
        <f t="shared" si="33"/>
        <v>36.640301410516422</v>
      </c>
      <c r="BQ28" s="82">
        <f t="shared" si="35"/>
        <v>22.442218143832537</v>
      </c>
      <c r="BR28" s="83"/>
      <c r="CD28" s="86"/>
      <c r="CE28" s="86"/>
      <c r="CF28" s="86"/>
    </row>
    <row r="29" spans="1:84" ht="15" thickBot="1" x14ac:dyDescent="0.4">
      <c r="A29" s="79">
        <v>44196</v>
      </c>
      <c r="B29" s="80">
        <v>22</v>
      </c>
      <c r="C29" s="120">
        <v>120</v>
      </c>
      <c r="D29" s="137">
        <v>47.67</v>
      </c>
      <c r="E29" s="156">
        <f t="shared" si="0"/>
        <v>51.035297858808569</v>
      </c>
      <c r="F29" s="122">
        <f t="shared" si="26"/>
        <v>68.964702141191424</v>
      </c>
      <c r="G29" s="120">
        <v>120</v>
      </c>
      <c r="H29" s="137">
        <v>45.51</v>
      </c>
      <c r="I29" s="157">
        <f t="shared" si="27"/>
        <v>48.722811108755565</v>
      </c>
      <c r="J29" s="123">
        <f t="shared" si="28"/>
        <v>71.277188891244435</v>
      </c>
      <c r="K29" s="120">
        <v>120</v>
      </c>
      <c r="L29" s="137">
        <v>30.38</v>
      </c>
      <c r="M29" s="156">
        <f t="shared" si="1"/>
        <v>32.524697901208391</v>
      </c>
      <c r="N29" s="122">
        <f t="shared" si="2"/>
        <v>87.475302098791616</v>
      </c>
      <c r="O29" s="120">
        <v>120</v>
      </c>
      <c r="P29" s="137">
        <v>10.69</v>
      </c>
      <c r="Q29" s="156">
        <f t="shared" si="3"/>
        <v>11.017211171802535</v>
      </c>
      <c r="R29" s="122">
        <f t="shared" si="4"/>
        <v>108.98278882819747</v>
      </c>
      <c r="S29" s="120">
        <v>120</v>
      </c>
      <c r="T29" s="137">
        <v>36.35</v>
      </c>
      <c r="U29" s="156">
        <f t="shared" si="5"/>
        <v>37.462640420488505</v>
      </c>
      <c r="V29" s="122">
        <f t="shared" si="6"/>
        <v>82.537359579511502</v>
      </c>
      <c r="W29" s="120">
        <v>120</v>
      </c>
      <c r="X29" s="137">
        <v>27.82</v>
      </c>
      <c r="Y29" s="156">
        <f t="shared" si="7"/>
        <v>28.671544883025867</v>
      </c>
      <c r="Z29" s="122">
        <f t="shared" si="8"/>
        <v>91.328455116974141</v>
      </c>
      <c r="AA29" s="120">
        <v>120</v>
      </c>
      <c r="AB29" s="137">
        <v>44.75</v>
      </c>
      <c r="AC29" s="156">
        <f t="shared" si="29"/>
        <v>45.868864637770272</v>
      </c>
      <c r="AD29" s="122">
        <f t="shared" si="30"/>
        <v>74.131135362229728</v>
      </c>
      <c r="AE29" s="120">
        <v>120</v>
      </c>
      <c r="AF29" s="137">
        <v>27.38</v>
      </c>
      <c r="AG29" s="156">
        <f t="shared" si="9"/>
        <v>28.064570140383239</v>
      </c>
      <c r="AH29" s="136">
        <f t="shared" si="10"/>
        <v>91.935429859616761</v>
      </c>
      <c r="AI29" s="120">
        <v>120</v>
      </c>
      <c r="AJ29" s="137">
        <v>34.07</v>
      </c>
      <c r="AK29" s="137">
        <f t="shared" si="11"/>
        <v>34.921837278409676</v>
      </c>
      <c r="AL29" s="137">
        <f t="shared" si="12"/>
        <v>85.078162721590331</v>
      </c>
      <c r="AM29" s="120">
        <v>120</v>
      </c>
      <c r="AN29" s="137">
        <v>33.04</v>
      </c>
      <c r="AO29" s="156">
        <f t="shared" si="13"/>
        <v>33.932422717469443</v>
      </c>
      <c r="AP29" s="122">
        <f t="shared" si="14"/>
        <v>86.06757728253055</v>
      </c>
      <c r="AQ29" s="120">
        <v>120</v>
      </c>
      <c r="AR29" s="137">
        <v>64.98</v>
      </c>
      <c r="AS29" s="137">
        <f t="shared" si="15"/>
        <v>66.73513402485365</v>
      </c>
      <c r="AT29" s="122">
        <f t="shared" si="16"/>
        <v>53.26486597514635</v>
      </c>
      <c r="AU29" s="120">
        <v>120</v>
      </c>
      <c r="AV29" s="137">
        <v>49.49</v>
      </c>
      <c r="AW29" s="137">
        <f t="shared" si="17"/>
        <v>50.82674335010784</v>
      </c>
      <c r="AX29" s="122">
        <f t="shared" si="18"/>
        <v>69.173256649892153</v>
      </c>
      <c r="AY29" s="120">
        <v>120</v>
      </c>
      <c r="AZ29" s="137">
        <v>35.83</v>
      </c>
      <c r="BA29" s="137">
        <f t="shared" si="19"/>
        <v>36.960656904197172</v>
      </c>
      <c r="BB29" s="122">
        <f t="shared" si="20"/>
        <v>83.03934309580282</v>
      </c>
      <c r="BC29" s="120">
        <v>120</v>
      </c>
      <c r="BD29" s="137">
        <v>60.48</v>
      </c>
      <c r="BE29" s="137">
        <f t="shared" si="21"/>
        <v>62.388516035887385</v>
      </c>
      <c r="BF29" s="122">
        <f t="shared" si="22"/>
        <v>57.611483964112615</v>
      </c>
      <c r="BG29" s="120">
        <v>120</v>
      </c>
      <c r="BH29" s="137">
        <v>41.82</v>
      </c>
      <c r="BI29" s="137">
        <f t="shared" si="23"/>
        <v>43.139678251005471</v>
      </c>
      <c r="BJ29" s="122">
        <f t="shared" si="24"/>
        <v>76.860321748994522</v>
      </c>
      <c r="BL29" s="124">
        <f t="shared" si="34"/>
        <v>36.745224130214595</v>
      </c>
      <c r="BM29" s="82">
        <f t="shared" si="25"/>
        <v>21.430943465365811</v>
      </c>
      <c r="BN29" s="124">
        <f t="shared" si="31"/>
        <v>30.237575571267552</v>
      </c>
      <c r="BO29" s="124">
        <f t="shared" si="32"/>
        <v>30.237575571267552</v>
      </c>
      <c r="BP29" s="124">
        <f t="shared" si="33"/>
        <v>39.580236441969447</v>
      </c>
      <c r="BQ29" s="82">
        <f t="shared" si="35"/>
        <v>31.646311036016993</v>
      </c>
      <c r="BR29" s="83"/>
      <c r="CD29" s="86"/>
      <c r="CE29" s="86"/>
      <c r="CF29" s="86"/>
    </row>
    <row r="30" spans="1:84" s="147" customFormat="1" ht="15" thickBot="1" x14ac:dyDescent="0.4">
      <c r="A30" s="144">
        <v>44197</v>
      </c>
      <c r="B30" s="145">
        <v>23</v>
      </c>
      <c r="C30" s="220">
        <v>0</v>
      </c>
      <c r="D30" s="228">
        <v>0</v>
      </c>
      <c r="E30" s="221">
        <f t="shared" si="0"/>
        <v>0</v>
      </c>
      <c r="F30" s="222">
        <f t="shared" si="26"/>
        <v>0</v>
      </c>
      <c r="G30" s="220">
        <v>0</v>
      </c>
      <c r="H30" s="228">
        <v>0</v>
      </c>
      <c r="I30" s="223">
        <f t="shared" si="27"/>
        <v>0</v>
      </c>
      <c r="J30" s="224">
        <f t="shared" si="28"/>
        <v>0</v>
      </c>
      <c r="K30" s="220">
        <v>0</v>
      </c>
      <c r="L30" s="228">
        <v>0</v>
      </c>
      <c r="M30" s="221">
        <f t="shared" si="1"/>
        <v>0</v>
      </c>
      <c r="N30" s="222">
        <f t="shared" si="2"/>
        <v>0</v>
      </c>
      <c r="O30" s="220">
        <v>0</v>
      </c>
      <c r="P30" s="228">
        <v>0</v>
      </c>
      <c r="Q30" s="221">
        <f t="shared" si="3"/>
        <v>0</v>
      </c>
      <c r="R30" s="222">
        <f t="shared" si="4"/>
        <v>0</v>
      </c>
      <c r="S30" s="220">
        <v>0</v>
      </c>
      <c r="T30" s="228">
        <v>0</v>
      </c>
      <c r="U30" s="221">
        <f t="shared" si="5"/>
        <v>0</v>
      </c>
      <c r="V30" s="222">
        <f t="shared" si="6"/>
        <v>0</v>
      </c>
      <c r="W30" s="220">
        <v>0</v>
      </c>
      <c r="X30" s="228">
        <v>0</v>
      </c>
      <c r="Y30" s="221">
        <f t="shared" si="7"/>
        <v>0</v>
      </c>
      <c r="Z30" s="222">
        <f t="shared" si="8"/>
        <v>0</v>
      </c>
      <c r="AA30" s="220">
        <v>0</v>
      </c>
      <c r="AB30" s="228">
        <v>0</v>
      </c>
      <c r="AC30" s="221">
        <f t="shared" si="29"/>
        <v>0</v>
      </c>
      <c r="AD30" s="222">
        <f t="shared" si="30"/>
        <v>0</v>
      </c>
      <c r="AE30" s="220">
        <v>0</v>
      </c>
      <c r="AF30" s="228">
        <v>0</v>
      </c>
      <c r="AG30" s="221">
        <f t="shared" si="9"/>
        <v>0</v>
      </c>
      <c r="AH30" s="225">
        <f t="shared" si="10"/>
        <v>0</v>
      </c>
      <c r="AI30" s="220">
        <v>0</v>
      </c>
      <c r="AJ30" s="228">
        <v>0</v>
      </c>
      <c r="AK30" s="146">
        <f t="shared" si="11"/>
        <v>0</v>
      </c>
      <c r="AL30" s="146">
        <f t="shared" si="12"/>
        <v>0</v>
      </c>
      <c r="AM30" s="220">
        <v>0</v>
      </c>
      <c r="AN30" s="228">
        <v>0</v>
      </c>
      <c r="AO30" s="221">
        <f t="shared" si="13"/>
        <v>0</v>
      </c>
      <c r="AP30" s="222">
        <f t="shared" si="14"/>
        <v>0</v>
      </c>
      <c r="AQ30" s="220">
        <v>0</v>
      </c>
      <c r="AR30" s="228">
        <v>0</v>
      </c>
      <c r="AS30" s="146">
        <f t="shared" si="15"/>
        <v>0</v>
      </c>
      <c r="AT30" s="222">
        <f t="shared" si="16"/>
        <v>0</v>
      </c>
      <c r="AU30" s="220">
        <v>0</v>
      </c>
      <c r="AV30" s="228">
        <v>0</v>
      </c>
      <c r="AW30" s="146">
        <f t="shared" si="17"/>
        <v>0</v>
      </c>
      <c r="AX30" s="222">
        <f t="shared" si="18"/>
        <v>0</v>
      </c>
      <c r="AY30" s="220">
        <v>0</v>
      </c>
      <c r="AZ30" s="228">
        <v>0</v>
      </c>
      <c r="BA30" s="146">
        <f t="shared" si="19"/>
        <v>0</v>
      </c>
      <c r="BB30" s="222">
        <f t="shared" si="20"/>
        <v>0</v>
      </c>
      <c r="BC30" s="220">
        <v>0</v>
      </c>
      <c r="BD30" s="228">
        <v>0</v>
      </c>
      <c r="BE30" s="146">
        <f t="shared" si="21"/>
        <v>0</v>
      </c>
      <c r="BF30" s="222">
        <f t="shared" si="22"/>
        <v>0</v>
      </c>
      <c r="BG30" s="220">
        <v>0</v>
      </c>
      <c r="BH30" s="228">
        <v>0</v>
      </c>
      <c r="BI30" s="146">
        <f t="shared" si="23"/>
        <v>0</v>
      </c>
      <c r="BJ30" s="222">
        <f t="shared" si="24"/>
        <v>0</v>
      </c>
      <c r="BL30" s="148" t="e">
        <f t="shared" si="34"/>
        <v>#DIV/0!</v>
      </c>
      <c r="BM30" s="149" t="e">
        <f t="shared" si="25"/>
        <v>#DIV/0!</v>
      </c>
      <c r="BN30" s="148" t="e">
        <f t="shared" si="31"/>
        <v>#DIV/0!</v>
      </c>
      <c r="BO30" s="148" t="e">
        <f t="shared" si="32"/>
        <v>#DIV/0!</v>
      </c>
      <c r="BP30" s="148" t="e">
        <f t="shared" si="33"/>
        <v>#DIV/0!</v>
      </c>
      <c r="BQ30" s="149" t="e">
        <f t="shared" si="35"/>
        <v>#DIV/0!</v>
      </c>
      <c r="BR30" s="150"/>
      <c r="CD30" s="151"/>
      <c r="CE30" s="151"/>
      <c r="CF30" s="151"/>
    </row>
    <row r="31" spans="1:84" ht="15" thickBot="1" x14ac:dyDescent="0.4">
      <c r="A31" s="79">
        <v>44198</v>
      </c>
      <c r="B31" s="80">
        <v>24</v>
      </c>
      <c r="C31" s="120">
        <v>120</v>
      </c>
      <c r="D31" s="137">
        <v>2.13</v>
      </c>
      <c r="E31" s="156">
        <f t="shared" si="0"/>
        <v>2.2803688785244858</v>
      </c>
      <c r="F31" s="122">
        <f t="shared" si="26"/>
        <v>117.71963112147552</v>
      </c>
      <c r="G31" s="120">
        <v>120</v>
      </c>
      <c r="H31" s="137">
        <v>0.38</v>
      </c>
      <c r="I31" s="157">
        <f t="shared" si="27"/>
        <v>0.40682637269450928</v>
      </c>
      <c r="J31" s="123">
        <f t="shared" si="28"/>
        <v>119.59317362730549</v>
      </c>
      <c r="K31" s="120">
        <v>120</v>
      </c>
      <c r="L31" s="137">
        <v>0.09</v>
      </c>
      <c r="M31" s="156">
        <f t="shared" si="1"/>
        <v>9.6353614585541661E-2</v>
      </c>
      <c r="N31" s="122">
        <f t="shared" si="2"/>
        <v>119.90364638541446</v>
      </c>
      <c r="O31" s="120">
        <v>120</v>
      </c>
      <c r="P31" s="137">
        <v>12.21</v>
      </c>
      <c r="Q31" s="156">
        <f t="shared" si="3"/>
        <v>12.58373698856024</v>
      </c>
      <c r="R31" s="122">
        <f t="shared" si="4"/>
        <v>107.41626301143975</v>
      </c>
      <c r="S31" s="120">
        <v>120</v>
      </c>
      <c r="T31" s="137">
        <v>0.09</v>
      </c>
      <c r="U31" s="156">
        <f t="shared" si="5"/>
        <v>9.2754818097495625E-2</v>
      </c>
      <c r="V31" s="122">
        <f t="shared" si="6"/>
        <v>119.90724518190251</v>
      </c>
      <c r="W31" s="120">
        <v>120</v>
      </c>
      <c r="X31" s="137">
        <v>0</v>
      </c>
      <c r="Y31" s="156">
        <f t="shared" si="7"/>
        <v>0</v>
      </c>
      <c r="Z31" s="122">
        <f t="shared" si="8"/>
        <v>120</v>
      </c>
      <c r="AA31" s="120">
        <v>120</v>
      </c>
      <c r="AB31" s="137">
        <v>13.36</v>
      </c>
      <c r="AC31" s="156">
        <f t="shared" si="29"/>
        <v>13.694034224818118</v>
      </c>
      <c r="AD31" s="122">
        <f t="shared" si="30"/>
        <v>106.30596577518187</v>
      </c>
      <c r="AE31" s="120">
        <v>120</v>
      </c>
      <c r="AF31" s="137">
        <v>5.98</v>
      </c>
      <c r="AG31" s="156">
        <f t="shared" si="9"/>
        <v>6.1295153191925422</v>
      </c>
      <c r="AH31" s="136">
        <f t="shared" si="10"/>
        <v>113.87048468080746</v>
      </c>
      <c r="AI31" s="120">
        <v>120</v>
      </c>
      <c r="AJ31" s="137">
        <v>11.16</v>
      </c>
      <c r="AK31" s="137">
        <f t="shared" si="11"/>
        <v>11.439028588994777</v>
      </c>
      <c r="AL31" s="137">
        <f t="shared" si="12"/>
        <v>108.56097141100523</v>
      </c>
      <c r="AM31" s="120">
        <v>120</v>
      </c>
      <c r="AN31" s="137">
        <v>2.1800000000000002</v>
      </c>
      <c r="AO31" s="156">
        <f t="shared" si="13"/>
        <v>2.2388826127143888</v>
      </c>
      <c r="AP31" s="122">
        <f t="shared" si="14"/>
        <v>117.76111738728561</v>
      </c>
      <c r="AQ31" s="120">
        <v>120</v>
      </c>
      <c r="AR31" s="137">
        <v>8.25</v>
      </c>
      <c r="AS31" s="137">
        <f t="shared" si="15"/>
        <v>8.4728355756393139</v>
      </c>
      <c r="AT31" s="122">
        <f t="shared" si="16"/>
        <v>111.52716442436069</v>
      </c>
      <c r="AU31" s="120">
        <v>120</v>
      </c>
      <c r="AV31" s="137">
        <v>1.3</v>
      </c>
      <c r="AW31" s="137">
        <f t="shared" si="17"/>
        <v>1.3351134846461949</v>
      </c>
      <c r="AX31" s="122">
        <f t="shared" si="18"/>
        <v>118.6648865153538</v>
      </c>
      <c r="AY31" s="120">
        <v>120</v>
      </c>
      <c r="AZ31" s="137">
        <v>0.85</v>
      </c>
      <c r="BA31" s="137">
        <f t="shared" si="19"/>
        <v>0.87682272867897293</v>
      </c>
      <c r="BB31" s="122">
        <f t="shared" si="20"/>
        <v>119.12317727132103</v>
      </c>
      <c r="BC31" s="120">
        <v>120</v>
      </c>
      <c r="BD31" s="137">
        <v>9.3800000000000008</v>
      </c>
      <c r="BE31" s="137">
        <f t="shared" si="21"/>
        <v>9.6759967000103142</v>
      </c>
      <c r="BF31" s="122">
        <f t="shared" si="22"/>
        <v>110.32400329998968</v>
      </c>
      <c r="BG31" s="120">
        <v>120</v>
      </c>
      <c r="BH31" s="137">
        <v>5.62</v>
      </c>
      <c r="BI31" s="137">
        <f t="shared" si="23"/>
        <v>5.7973455707950912</v>
      </c>
      <c r="BJ31" s="122">
        <f t="shared" si="24"/>
        <v>114.20265442920491</v>
      </c>
      <c r="BL31" s="124">
        <f t="shared" si="34"/>
        <v>0.77320801827903796</v>
      </c>
      <c r="BM31" s="82">
        <f t="shared" si="25"/>
        <v>3.5212477240715931</v>
      </c>
      <c r="BN31" s="124">
        <f t="shared" si="31"/>
        <v>8.6840494813903994</v>
      </c>
      <c r="BO31" s="124">
        <f t="shared" si="32"/>
        <v>8.6840494813903994</v>
      </c>
      <c r="BP31" s="124">
        <f t="shared" si="33"/>
        <v>4.5417124998567715</v>
      </c>
      <c r="BQ31" s="82">
        <f t="shared" si="35"/>
        <v>5.2408534409976406</v>
      </c>
      <c r="BR31" s="83"/>
      <c r="CD31" s="86"/>
      <c r="CE31" s="86"/>
      <c r="CF31" s="86"/>
    </row>
    <row r="32" spans="1:84" s="147" customFormat="1" ht="15" thickBot="1" x14ac:dyDescent="0.4">
      <c r="A32" s="144">
        <v>44199</v>
      </c>
      <c r="B32" s="145">
        <v>25</v>
      </c>
      <c r="C32" s="220">
        <v>0</v>
      </c>
      <c r="D32" s="146">
        <v>0</v>
      </c>
      <c r="E32" s="221">
        <f t="shared" si="0"/>
        <v>0</v>
      </c>
      <c r="F32" s="222">
        <f t="shared" si="26"/>
        <v>0</v>
      </c>
      <c r="G32" s="220">
        <v>0</v>
      </c>
      <c r="H32" s="234">
        <v>0</v>
      </c>
      <c r="I32" s="223">
        <f t="shared" si="27"/>
        <v>0</v>
      </c>
      <c r="J32" s="224">
        <f t="shared" si="28"/>
        <v>0</v>
      </c>
      <c r="K32" s="220">
        <v>0</v>
      </c>
      <c r="L32" s="146">
        <v>0</v>
      </c>
      <c r="M32" s="221">
        <f t="shared" si="1"/>
        <v>0</v>
      </c>
      <c r="N32" s="222">
        <f t="shared" si="2"/>
        <v>0</v>
      </c>
      <c r="O32" s="220">
        <v>0</v>
      </c>
      <c r="P32" s="146">
        <v>0</v>
      </c>
      <c r="Q32" s="221">
        <f t="shared" si="3"/>
        <v>0</v>
      </c>
      <c r="R32" s="222">
        <f t="shared" si="4"/>
        <v>0</v>
      </c>
      <c r="S32" s="220">
        <v>0</v>
      </c>
      <c r="T32" s="146">
        <v>0</v>
      </c>
      <c r="U32" s="221">
        <f t="shared" si="5"/>
        <v>0</v>
      </c>
      <c r="V32" s="222">
        <f t="shared" si="6"/>
        <v>0</v>
      </c>
      <c r="W32" s="220">
        <v>0</v>
      </c>
      <c r="X32" s="146">
        <v>0</v>
      </c>
      <c r="Y32" s="221">
        <f t="shared" si="7"/>
        <v>0</v>
      </c>
      <c r="Z32" s="222">
        <f t="shared" si="8"/>
        <v>0</v>
      </c>
      <c r="AA32" s="220">
        <v>0</v>
      </c>
      <c r="AB32" s="146">
        <v>0</v>
      </c>
      <c r="AC32" s="221">
        <f t="shared" si="29"/>
        <v>0</v>
      </c>
      <c r="AD32" s="222">
        <f t="shared" si="30"/>
        <v>0</v>
      </c>
      <c r="AE32" s="220">
        <v>0</v>
      </c>
      <c r="AF32" s="146">
        <v>0</v>
      </c>
      <c r="AG32" s="221">
        <f t="shared" si="9"/>
        <v>0</v>
      </c>
      <c r="AH32" s="225">
        <f t="shared" si="10"/>
        <v>0</v>
      </c>
      <c r="AI32" s="220">
        <v>0</v>
      </c>
      <c r="AJ32" s="146">
        <v>0</v>
      </c>
      <c r="AK32" s="146">
        <f t="shared" si="11"/>
        <v>0</v>
      </c>
      <c r="AL32" s="146">
        <f t="shared" si="12"/>
        <v>0</v>
      </c>
      <c r="AM32" s="220">
        <v>0</v>
      </c>
      <c r="AN32" s="146">
        <v>0</v>
      </c>
      <c r="AO32" s="221">
        <f t="shared" si="13"/>
        <v>0</v>
      </c>
      <c r="AP32" s="222">
        <f t="shared" si="14"/>
        <v>0</v>
      </c>
      <c r="AQ32" s="220">
        <v>0</v>
      </c>
      <c r="AR32" s="146">
        <v>0</v>
      </c>
      <c r="AS32" s="146">
        <f t="shared" si="15"/>
        <v>0</v>
      </c>
      <c r="AT32" s="222">
        <f t="shared" si="16"/>
        <v>0</v>
      </c>
      <c r="AU32" s="220">
        <v>0</v>
      </c>
      <c r="AV32" s="146">
        <v>0</v>
      </c>
      <c r="AW32" s="146">
        <f t="shared" si="17"/>
        <v>0</v>
      </c>
      <c r="AX32" s="222">
        <f t="shared" si="18"/>
        <v>0</v>
      </c>
      <c r="AY32" s="220">
        <v>0</v>
      </c>
      <c r="AZ32" s="146">
        <v>0</v>
      </c>
      <c r="BA32" s="146">
        <f t="shared" si="19"/>
        <v>0</v>
      </c>
      <c r="BB32" s="222">
        <f t="shared" si="20"/>
        <v>0</v>
      </c>
      <c r="BC32" s="220">
        <v>0</v>
      </c>
      <c r="BD32" s="146">
        <v>0</v>
      </c>
      <c r="BE32" s="146">
        <f t="shared" si="21"/>
        <v>0</v>
      </c>
      <c r="BF32" s="222">
        <f t="shared" si="22"/>
        <v>0</v>
      </c>
      <c r="BG32" s="220">
        <v>0</v>
      </c>
      <c r="BH32" s="146">
        <v>0</v>
      </c>
      <c r="BI32" s="146">
        <f t="shared" si="23"/>
        <v>0</v>
      </c>
      <c r="BJ32" s="222">
        <f t="shared" si="24"/>
        <v>0</v>
      </c>
      <c r="BL32" s="148" t="e">
        <f t="shared" si="34"/>
        <v>#DIV/0!</v>
      </c>
      <c r="BM32" s="149" t="e">
        <f t="shared" si="25"/>
        <v>#DIV/0!</v>
      </c>
      <c r="BN32" s="148" t="e">
        <f t="shared" si="31"/>
        <v>#DIV/0!</v>
      </c>
      <c r="BO32" s="148" t="e">
        <f t="shared" si="32"/>
        <v>#DIV/0!</v>
      </c>
      <c r="BP32" s="148" t="e">
        <f t="shared" si="33"/>
        <v>#DIV/0!</v>
      </c>
      <c r="BQ32" s="149" t="e">
        <f t="shared" si="35"/>
        <v>#DIV/0!</v>
      </c>
      <c r="BR32" s="150"/>
      <c r="BW32" s="235"/>
      <c r="BX32" s="232"/>
      <c r="BY32" s="236"/>
      <c r="BZ32" s="236"/>
      <c r="CA32" s="232"/>
      <c r="CB32" s="151"/>
      <c r="CC32" s="151"/>
      <c r="CD32" s="151"/>
      <c r="CE32" s="151"/>
      <c r="CF32" s="151"/>
    </row>
    <row r="33" spans="1:84" ht="15" thickBot="1" x14ac:dyDescent="0.4">
      <c r="A33" s="79">
        <v>44200</v>
      </c>
      <c r="B33" s="80">
        <v>26</v>
      </c>
      <c r="C33" s="120">
        <v>120</v>
      </c>
      <c r="D33" s="137">
        <v>5.76</v>
      </c>
      <c r="E33" s="156">
        <f t="shared" si="0"/>
        <v>6.1666313334746663</v>
      </c>
      <c r="F33" s="122">
        <f t="shared" si="26"/>
        <v>113.83336866652533</v>
      </c>
      <c r="G33" s="120">
        <v>120</v>
      </c>
      <c r="H33" s="81">
        <v>0</v>
      </c>
      <c r="I33" s="157">
        <f t="shared" si="27"/>
        <v>0</v>
      </c>
      <c r="J33" s="123">
        <f t="shared" si="28"/>
        <v>120</v>
      </c>
      <c r="K33" s="120">
        <v>120</v>
      </c>
      <c r="L33" s="137">
        <v>3.7</v>
      </c>
      <c r="M33" s="156">
        <f t="shared" si="1"/>
        <v>3.9612041551833794</v>
      </c>
      <c r="N33" s="122">
        <f t="shared" si="2"/>
        <v>116.03879584481662</v>
      </c>
      <c r="O33" s="120">
        <v>120</v>
      </c>
      <c r="P33" s="137">
        <v>0.34</v>
      </c>
      <c r="Q33" s="156">
        <f t="shared" si="3"/>
        <v>0.35040709059053904</v>
      </c>
      <c r="R33" s="122">
        <f t="shared" si="4"/>
        <v>119.64959290940946</v>
      </c>
      <c r="S33" s="120">
        <v>120</v>
      </c>
      <c r="T33" s="137">
        <v>0.64</v>
      </c>
      <c r="U33" s="156">
        <f t="shared" si="5"/>
        <v>0.65958981758219115</v>
      </c>
      <c r="V33" s="122">
        <f t="shared" si="6"/>
        <v>119.34041018241781</v>
      </c>
      <c r="W33" s="120">
        <v>120</v>
      </c>
      <c r="X33" s="137">
        <v>0.19</v>
      </c>
      <c r="Y33" s="156">
        <f t="shared" si="7"/>
        <v>0.19581572709471295</v>
      </c>
      <c r="Z33" s="122">
        <f t="shared" si="8"/>
        <v>119.80418427290529</v>
      </c>
      <c r="AA33" s="120">
        <v>120</v>
      </c>
      <c r="AB33" s="137">
        <v>0.1</v>
      </c>
      <c r="AC33" s="156">
        <f t="shared" si="29"/>
        <v>0.10250025617378831</v>
      </c>
      <c r="AD33" s="122">
        <f t="shared" si="30"/>
        <v>119.89749974382622</v>
      </c>
      <c r="AE33" s="120">
        <v>120</v>
      </c>
      <c r="AF33" s="137">
        <v>0.93</v>
      </c>
      <c r="AG33" s="156">
        <f t="shared" si="9"/>
        <v>0.95325238241623145</v>
      </c>
      <c r="AH33" s="136">
        <f t="shared" si="10"/>
        <v>119.04674761758376</v>
      </c>
      <c r="AI33" s="120">
        <v>120</v>
      </c>
      <c r="AJ33" s="137">
        <v>2.78</v>
      </c>
      <c r="AK33" s="137">
        <f t="shared" si="11"/>
        <v>2.8495071216313148</v>
      </c>
      <c r="AL33" s="137">
        <f t="shared" si="12"/>
        <v>117.15049287836868</v>
      </c>
      <c r="AM33" s="120">
        <v>120</v>
      </c>
      <c r="AN33" s="137">
        <v>0.12</v>
      </c>
      <c r="AO33" s="156">
        <f t="shared" si="13"/>
        <v>0.12324124473657183</v>
      </c>
      <c r="AP33" s="122">
        <f t="shared" si="14"/>
        <v>119.87675875526342</v>
      </c>
      <c r="AQ33" s="120">
        <v>120</v>
      </c>
      <c r="AR33" s="137">
        <v>0.05</v>
      </c>
      <c r="AS33" s="137">
        <f t="shared" si="15"/>
        <v>5.135051864023827E-2</v>
      </c>
      <c r="AT33" s="122">
        <f t="shared" si="16"/>
        <v>119.94864948135977</v>
      </c>
      <c r="AU33" s="120">
        <v>120</v>
      </c>
      <c r="AV33" s="137">
        <v>2.06</v>
      </c>
      <c r="AW33" s="137">
        <f t="shared" si="17"/>
        <v>2.1156413679778168</v>
      </c>
      <c r="AX33" s="122">
        <f t="shared" si="18"/>
        <v>117.88435863202218</v>
      </c>
      <c r="AY33" s="120">
        <v>120</v>
      </c>
      <c r="AZ33" s="137">
        <v>0.56000000000000005</v>
      </c>
      <c r="BA33" s="137">
        <f t="shared" si="19"/>
        <v>0.57767144477673515</v>
      </c>
      <c r="BB33" s="122">
        <f t="shared" si="20"/>
        <v>119.42232855522326</v>
      </c>
      <c r="BC33" s="120">
        <v>120</v>
      </c>
      <c r="BD33" s="137">
        <v>0.17</v>
      </c>
      <c r="BE33" s="137">
        <f t="shared" si="21"/>
        <v>0.17536454573579457</v>
      </c>
      <c r="BF33" s="122">
        <f t="shared" si="22"/>
        <v>119.82463545426421</v>
      </c>
      <c r="BG33" s="120">
        <v>120</v>
      </c>
      <c r="BH33" s="137">
        <v>5.39</v>
      </c>
      <c r="BI33" s="137">
        <f t="shared" si="23"/>
        <v>5.5600876559760755</v>
      </c>
      <c r="BJ33" s="122">
        <f t="shared" si="24"/>
        <v>114.43991234402392</v>
      </c>
      <c r="BL33" s="124">
        <f t="shared" si="34"/>
        <v>2.8132876357383463</v>
      </c>
      <c r="BM33" s="82">
        <f t="shared" si="25"/>
        <v>0.33494795424095641</v>
      </c>
      <c r="BN33" s="124">
        <f t="shared" si="31"/>
        <v>1.0847943778392597</v>
      </c>
      <c r="BO33" s="124">
        <f t="shared" si="32"/>
        <v>1.0847943778392597</v>
      </c>
      <c r="BP33" s="124">
        <f t="shared" si="33"/>
        <v>1.7536454573579461</v>
      </c>
      <c r="BQ33" s="82">
        <f t="shared" si="35"/>
        <v>1.4142939606031537</v>
      </c>
      <c r="BR33" s="83"/>
      <c r="BS33" s="91"/>
      <c r="BT33" s="91"/>
      <c r="BU33" s="91"/>
      <c r="BV33" s="91"/>
      <c r="BW33" s="46"/>
      <c r="BX33" s="89"/>
      <c r="BY33" s="90"/>
      <c r="BZ33" s="90"/>
      <c r="CA33" s="89"/>
      <c r="CB33" s="86"/>
      <c r="CC33" s="86"/>
      <c r="CD33" s="86"/>
      <c r="CE33" s="86"/>
      <c r="CF33" s="86"/>
    </row>
    <row r="34" spans="1:84" ht="15" thickBot="1" x14ac:dyDescent="0.4">
      <c r="A34" s="79">
        <v>44201</v>
      </c>
      <c r="B34" s="80">
        <v>27</v>
      </c>
      <c r="C34" s="120">
        <v>120</v>
      </c>
      <c r="D34" s="137">
        <v>1.0900000000000001</v>
      </c>
      <c r="E34" s="156">
        <f t="shared" si="0"/>
        <v>1.1669493322026714</v>
      </c>
      <c r="F34" s="122">
        <f t="shared" si="26"/>
        <v>118.83305066779732</v>
      </c>
      <c r="G34" s="120">
        <v>120</v>
      </c>
      <c r="H34" s="81">
        <v>1.32</v>
      </c>
      <c r="I34" s="157">
        <f t="shared" si="27"/>
        <v>1.4131863472546111</v>
      </c>
      <c r="J34" s="123">
        <f t="shared" si="28"/>
        <v>118.58681365274539</v>
      </c>
      <c r="K34" s="120">
        <v>120</v>
      </c>
      <c r="L34" s="137">
        <v>1.19</v>
      </c>
      <c r="M34" s="156">
        <f t="shared" si="1"/>
        <v>1.2740089039643843</v>
      </c>
      <c r="N34" s="122">
        <f t="shared" si="2"/>
        <v>118.72599109603561</v>
      </c>
      <c r="O34" s="120">
        <v>120</v>
      </c>
      <c r="P34" s="137">
        <v>0.2</v>
      </c>
      <c r="Q34" s="156">
        <f t="shared" si="3"/>
        <v>0.20612181799443471</v>
      </c>
      <c r="R34" s="122">
        <f t="shared" si="4"/>
        <v>119.79387818200557</v>
      </c>
      <c r="S34" s="120">
        <v>120</v>
      </c>
      <c r="T34" s="137">
        <v>4.8499999999999996</v>
      </c>
      <c r="U34" s="156">
        <f t="shared" si="5"/>
        <v>4.998454086365042</v>
      </c>
      <c r="V34" s="122">
        <f t="shared" si="6"/>
        <v>115.00154591363496</v>
      </c>
      <c r="W34" s="120">
        <v>120</v>
      </c>
      <c r="X34" s="137">
        <v>3.59</v>
      </c>
      <c r="Y34" s="156">
        <f t="shared" si="7"/>
        <v>3.6998866330001032</v>
      </c>
      <c r="Z34" s="122">
        <f t="shared" si="8"/>
        <v>116.30011336699989</v>
      </c>
      <c r="AA34" s="120">
        <v>120</v>
      </c>
      <c r="AB34" s="137">
        <v>30.61</v>
      </c>
      <c r="AC34" s="156">
        <f t="shared" si="29"/>
        <v>31.375328414796606</v>
      </c>
      <c r="AD34" s="122">
        <f t="shared" si="30"/>
        <v>88.624671585203401</v>
      </c>
      <c r="AE34" s="120">
        <v>120</v>
      </c>
      <c r="AF34" s="137">
        <v>12.6</v>
      </c>
      <c r="AG34" s="156">
        <f t="shared" si="9"/>
        <v>12.915032277897328</v>
      </c>
      <c r="AH34" s="136">
        <f t="shared" si="10"/>
        <v>107.08496772210268</v>
      </c>
      <c r="AI34" s="120">
        <v>120</v>
      </c>
      <c r="AJ34" s="137">
        <v>12.91</v>
      </c>
      <c r="AK34" s="137">
        <f t="shared" si="11"/>
        <v>13.232783072036073</v>
      </c>
      <c r="AL34" s="137">
        <f t="shared" si="12"/>
        <v>106.76721692796393</v>
      </c>
      <c r="AM34" s="120">
        <v>120</v>
      </c>
      <c r="AN34" s="137">
        <v>10.61</v>
      </c>
      <c r="AO34" s="156">
        <f t="shared" si="13"/>
        <v>10.896580055458559</v>
      </c>
      <c r="AP34" s="122">
        <f t="shared" si="14"/>
        <v>109.10341994454144</v>
      </c>
      <c r="AQ34" s="120">
        <v>120</v>
      </c>
      <c r="AR34" s="137">
        <v>23.32</v>
      </c>
      <c r="AS34" s="137">
        <f t="shared" si="15"/>
        <v>23.949881893807127</v>
      </c>
      <c r="AT34" s="122">
        <f t="shared" si="16"/>
        <v>96.050118106192869</v>
      </c>
      <c r="AU34" s="120">
        <v>120</v>
      </c>
      <c r="AV34" s="137">
        <v>13.08</v>
      </c>
      <c r="AW34" s="137">
        <f t="shared" si="17"/>
        <v>13.433295676286331</v>
      </c>
      <c r="AX34" s="122">
        <f t="shared" si="18"/>
        <v>106.56670432371367</v>
      </c>
      <c r="AY34" s="120">
        <v>120</v>
      </c>
      <c r="AZ34" s="137">
        <v>20.190000000000001</v>
      </c>
      <c r="BA34" s="137">
        <f t="shared" si="19"/>
        <v>20.827118696504076</v>
      </c>
      <c r="BB34" s="122">
        <f t="shared" si="20"/>
        <v>99.172881303495927</v>
      </c>
      <c r="BC34" s="120">
        <v>120</v>
      </c>
      <c r="BD34" s="137">
        <v>43.34</v>
      </c>
      <c r="BE34" s="137">
        <f t="shared" si="21"/>
        <v>44.707643601113752</v>
      </c>
      <c r="BF34" s="122">
        <f t="shared" si="22"/>
        <v>75.292356398886255</v>
      </c>
      <c r="BG34" s="120">
        <v>120</v>
      </c>
      <c r="BH34" s="137">
        <v>43.94</v>
      </c>
      <c r="BI34" s="137">
        <f t="shared" si="23"/>
        <v>45.326577291945966</v>
      </c>
      <c r="BJ34" s="122">
        <f t="shared" si="24"/>
        <v>74.673422708054034</v>
      </c>
      <c r="BL34" s="124">
        <f t="shared" si="34"/>
        <v>1.0705957176171299</v>
      </c>
      <c r="BM34" s="82">
        <f t="shared" si="25"/>
        <v>2.4734618159332169</v>
      </c>
      <c r="BN34" s="124">
        <f t="shared" si="31"/>
        <v>15.978651045758337</v>
      </c>
      <c r="BO34" s="124">
        <f t="shared" si="32"/>
        <v>15.978651045758337</v>
      </c>
      <c r="BP34" s="124">
        <f t="shared" si="33"/>
        <v>30.794816552656609</v>
      </c>
      <c r="BQ34" s="82">
        <f t="shared" si="35"/>
        <v>13.259235235544727</v>
      </c>
      <c r="BR34" s="83"/>
      <c r="BS34" s="91"/>
      <c r="BT34" s="91"/>
      <c r="BU34" s="91"/>
      <c r="BV34" s="91"/>
      <c r="BW34" s="89"/>
      <c r="BX34" s="89"/>
      <c r="BY34" s="90"/>
      <c r="BZ34" s="90"/>
      <c r="CA34" s="89"/>
      <c r="CB34" s="86"/>
      <c r="CC34" s="86"/>
      <c r="CD34" s="86"/>
      <c r="CE34" s="86"/>
      <c r="CF34" s="86"/>
    </row>
    <row r="35" spans="1:84" s="147" customFormat="1" ht="15" thickBot="1" x14ac:dyDescent="0.4">
      <c r="A35" s="144">
        <v>44202</v>
      </c>
      <c r="B35" s="145">
        <v>28</v>
      </c>
      <c r="C35" s="220">
        <v>0</v>
      </c>
      <c r="D35" s="228">
        <v>0</v>
      </c>
      <c r="E35" s="221">
        <f t="shared" si="0"/>
        <v>0</v>
      </c>
      <c r="F35" s="222">
        <f t="shared" si="26"/>
        <v>0</v>
      </c>
      <c r="G35" s="220">
        <v>0</v>
      </c>
      <c r="H35" s="228">
        <v>0</v>
      </c>
      <c r="I35" s="223">
        <f t="shared" si="27"/>
        <v>0</v>
      </c>
      <c r="J35" s="224">
        <f t="shared" si="28"/>
        <v>0</v>
      </c>
      <c r="K35" s="220">
        <v>0</v>
      </c>
      <c r="L35" s="228">
        <v>0</v>
      </c>
      <c r="M35" s="221">
        <f t="shared" si="1"/>
        <v>0</v>
      </c>
      <c r="N35" s="222">
        <f t="shared" si="2"/>
        <v>0</v>
      </c>
      <c r="O35" s="220">
        <v>0</v>
      </c>
      <c r="P35" s="228">
        <v>0</v>
      </c>
      <c r="Q35" s="221">
        <f t="shared" si="3"/>
        <v>0</v>
      </c>
      <c r="R35" s="222">
        <f t="shared" si="4"/>
        <v>0</v>
      </c>
      <c r="S35" s="220">
        <v>0</v>
      </c>
      <c r="T35" s="228">
        <v>0</v>
      </c>
      <c r="U35" s="221">
        <f t="shared" si="5"/>
        <v>0</v>
      </c>
      <c r="V35" s="222">
        <f t="shared" si="6"/>
        <v>0</v>
      </c>
      <c r="W35" s="220">
        <v>0</v>
      </c>
      <c r="X35" s="228">
        <v>0</v>
      </c>
      <c r="Y35" s="221">
        <f t="shared" si="7"/>
        <v>0</v>
      </c>
      <c r="Z35" s="222">
        <f t="shared" si="8"/>
        <v>0</v>
      </c>
      <c r="AA35" s="220">
        <v>0</v>
      </c>
      <c r="AB35" s="228">
        <v>0</v>
      </c>
      <c r="AC35" s="221">
        <f t="shared" si="29"/>
        <v>0</v>
      </c>
      <c r="AD35" s="222">
        <f t="shared" si="30"/>
        <v>0</v>
      </c>
      <c r="AE35" s="220">
        <v>0</v>
      </c>
      <c r="AF35" s="228">
        <v>0</v>
      </c>
      <c r="AG35" s="221">
        <f t="shared" si="9"/>
        <v>0</v>
      </c>
      <c r="AH35" s="225">
        <f t="shared" si="10"/>
        <v>0</v>
      </c>
      <c r="AI35" s="220">
        <v>0</v>
      </c>
      <c r="AJ35" s="228">
        <v>0</v>
      </c>
      <c r="AK35" s="146">
        <f t="shared" si="11"/>
        <v>0</v>
      </c>
      <c r="AL35" s="146">
        <f t="shared" si="12"/>
        <v>0</v>
      </c>
      <c r="AM35" s="220">
        <v>0</v>
      </c>
      <c r="AN35" s="228">
        <v>0</v>
      </c>
      <c r="AO35" s="221">
        <f t="shared" si="13"/>
        <v>0</v>
      </c>
      <c r="AP35" s="222">
        <f t="shared" si="14"/>
        <v>0</v>
      </c>
      <c r="AQ35" s="220">
        <v>0</v>
      </c>
      <c r="AR35" s="228">
        <v>0</v>
      </c>
      <c r="AS35" s="146">
        <f t="shared" si="15"/>
        <v>0</v>
      </c>
      <c r="AT35" s="222">
        <f t="shared" si="16"/>
        <v>0</v>
      </c>
      <c r="AU35" s="220">
        <v>0</v>
      </c>
      <c r="AV35" s="228">
        <v>0</v>
      </c>
      <c r="AW35" s="146">
        <f t="shared" si="17"/>
        <v>0</v>
      </c>
      <c r="AX35" s="222">
        <f t="shared" si="18"/>
        <v>0</v>
      </c>
      <c r="AY35" s="220">
        <v>0</v>
      </c>
      <c r="AZ35" s="228">
        <v>0</v>
      </c>
      <c r="BA35" s="146">
        <f t="shared" si="19"/>
        <v>0</v>
      </c>
      <c r="BB35" s="222">
        <f t="shared" si="20"/>
        <v>0</v>
      </c>
      <c r="BC35" s="220">
        <v>0</v>
      </c>
      <c r="BD35" s="228">
        <v>0</v>
      </c>
      <c r="BE35" s="146">
        <f t="shared" si="21"/>
        <v>0</v>
      </c>
      <c r="BF35" s="222">
        <f t="shared" si="22"/>
        <v>0</v>
      </c>
      <c r="BG35" s="220">
        <v>0</v>
      </c>
      <c r="BH35" s="228">
        <v>0</v>
      </c>
      <c r="BI35" s="146">
        <f t="shared" si="23"/>
        <v>0</v>
      </c>
      <c r="BJ35" s="222">
        <f t="shared" si="24"/>
        <v>0</v>
      </c>
      <c r="BL35" s="148" t="e">
        <f t="shared" si="34"/>
        <v>#DIV/0!</v>
      </c>
      <c r="BM35" s="149" t="e">
        <f t="shared" si="25"/>
        <v>#DIV/0!</v>
      </c>
      <c r="BN35" s="148" t="e">
        <f t="shared" si="31"/>
        <v>#DIV/0!</v>
      </c>
      <c r="BO35" s="148" t="e">
        <f t="shared" si="32"/>
        <v>#DIV/0!</v>
      </c>
      <c r="BP35" s="148" t="e">
        <f t="shared" si="33"/>
        <v>#DIV/0!</v>
      </c>
      <c r="BQ35" s="149" t="e">
        <f t="shared" si="35"/>
        <v>#DIV/0!</v>
      </c>
      <c r="BR35" s="150"/>
      <c r="BS35" s="231"/>
      <c r="BT35" s="231"/>
      <c r="BU35" s="237"/>
      <c r="BV35" s="238"/>
      <c r="BW35" s="232"/>
      <c r="BX35" s="232"/>
      <c r="BY35" s="236"/>
      <c r="BZ35" s="236"/>
      <c r="CA35" s="232"/>
      <c r="CB35" s="151"/>
      <c r="CC35" s="151"/>
      <c r="CD35" s="151"/>
      <c r="CE35" s="151"/>
      <c r="CF35" s="151"/>
    </row>
    <row r="36" spans="1:84" ht="15" thickBot="1" x14ac:dyDescent="0.4">
      <c r="A36" s="79">
        <v>44203</v>
      </c>
      <c r="B36" s="80">
        <v>29</v>
      </c>
      <c r="C36" s="120">
        <v>120</v>
      </c>
      <c r="D36" s="137">
        <v>7.0000000000000007E-2</v>
      </c>
      <c r="E36" s="156">
        <f t="shared" si="0"/>
        <v>7.4941700233199071E-2</v>
      </c>
      <c r="F36" s="122">
        <f t="shared" si="26"/>
        <v>119.9250582997668</v>
      </c>
      <c r="G36" s="120">
        <v>120</v>
      </c>
      <c r="H36" s="81">
        <v>0.62</v>
      </c>
      <c r="I36" s="157">
        <f t="shared" si="27"/>
        <v>0.6637693449226203</v>
      </c>
      <c r="J36" s="123">
        <f t="shared" si="28"/>
        <v>119.33623065507739</v>
      </c>
      <c r="K36" s="120">
        <v>120</v>
      </c>
      <c r="L36" s="137">
        <v>0</v>
      </c>
      <c r="M36" s="156">
        <f t="shared" si="1"/>
        <v>0</v>
      </c>
      <c r="N36" s="122">
        <f t="shared" si="2"/>
        <v>120</v>
      </c>
      <c r="O36" s="120">
        <v>120</v>
      </c>
      <c r="P36" s="137">
        <v>0</v>
      </c>
      <c r="Q36" s="156">
        <f t="shared" si="3"/>
        <v>0</v>
      </c>
      <c r="R36" s="122">
        <f t="shared" si="4"/>
        <v>120</v>
      </c>
      <c r="S36" s="120">
        <v>120</v>
      </c>
      <c r="T36" s="137">
        <v>0.11</v>
      </c>
      <c r="U36" s="156">
        <f t="shared" si="5"/>
        <v>0.11336699989693909</v>
      </c>
      <c r="V36" s="122">
        <f t="shared" si="6"/>
        <v>119.88663300010306</v>
      </c>
      <c r="W36" s="120">
        <v>120</v>
      </c>
      <c r="X36" s="137">
        <v>21.02</v>
      </c>
      <c r="Y36" s="156">
        <f t="shared" si="7"/>
        <v>21.663403071215086</v>
      </c>
      <c r="Z36" s="122">
        <f t="shared" si="8"/>
        <v>98.336596928784914</v>
      </c>
      <c r="AA36" s="120">
        <v>120</v>
      </c>
      <c r="AB36" s="137">
        <v>5.6</v>
      </c>
      <c r="AC36" s="156">
        <f t="shared" si="29"/>
        <v>5.7400143457321455</v>
      </c>
      <c r="AD36" s="122">
        <f t="shared" si="30"/>
        <v>114.25998565426785</v>
      </c>
      <c r="AE36" s="120">
        <v>120</v>
      </c>
      <c r="AF36" s="137">
        <v>0.09</v>
      </c>
      <c r="AG36" s="156">
        <f t="shared" si="9"/>
        <v>9.2250230556409477E-2</v>
      </c>
      <c r="AH36" s="136">
        <f t="shared" si="10"/>
        <v>119.90774976944358</v>
      </c>
      <c r="AI36" s="120">
        <v>120</v>
      </c>
      <c r="AJ36" s="137">
        <v>1.07</v>
      </c>
      <c r="AK36" s="137">
        <f t="shared" si="11"/>
        <v>1.096752741059535</v>
      </c>
      <c r="AL36" s="137">
        <f t="shared" si="12"/>
        <v>118.90324725894047</v>
      </c>
      <c r="AM36" s="120">
        <v>120</v>
      </c>
      <c r="AN36" s="137">
        <v>0.02</v>
      </c>
      <c r="AO36" s="156">
        <f t="shared" si="13"/>
        <v>2.0540207456095309E-2</v>
      </c>
      <c r="AP36" s="122">
        <f t="shared" si="14"/>
        <v>119.97945979254391</v>
      </c>
      <c r="AQ36" s="120">
        <v>120</v>
      </c>
      <c r="AR36" s="137">
        <v>0.84</v>
      </c>
      <c r="AS36" s="137">
        <f t="shared" si="15"/>
        <v>0.86268871315600282</v>
      </c>
      <c r="AT36" s="122">
        <f t="shared" si="16"/>
        <v>119.137311286844</v>
      </c>
      <c r="AU36" s="120">
        <v>120</v>
      </c>
      <c r="AV36" s="137">
        <v>0.28000000000000003</v>
      </c>
      <c r="AW36" s="137">
        <f t="shared" si="17"/>
        <v>0.28756290438533433</v>
      </c>
      <c r="AX36" s="122">
        <f t="shared" si="18"/>
        <v>119.71243709561466</v>
      </c>
      <c r="AY36" s="120">
        <v>120</v>
      </c>
      <c r="AZ36" s="137">
        <v>1.1599999999999999</v>
      </c>
      <c r="BA36" s="137">
        <f t="shared" si="19"/>
        <v>1.1966051356089513</v>
      </c>
      <c r="BB36" s="122">
        <f t="shared" si="20"/>
        <v>118.80339486439105</v>
      </c>
      <c r="BC36" s="120">
        <v>120</v>
      </c>
      <c r="BD36" s="137">
        <v>11.86</v>
      </c>
      <c r="BE36" s="137">
        <f t="shared" si="21"/>
        <v>12.23425595545014</v>
      </c>
      <c r="BF36" s="122">
        <f t="shared" si="22"/>
        <v>107.76574404454986</v>
      </c>
      <c r="BG36" s="120">
        <v>120</v>
      </c>
      <c r="BH36" s="137">
        <v>1.59</v>
      </c>
      <c r="BI36" s="137">
        <f t="shared" si="23"/>
        <v>1.640174280705373</v>
      </c>
      <c r="BJ36" s="122">
        <f t="shared" si="24"/>
        <v>118.35982571929463</v>
      </c>
      <c r="BL36" s="124">
        <f t="shared" si="34"/>
        <v>0.20519751254328317</v>
      </c>
      <c r="BM36" s="82">
        <f t="shared" si="25"/>
        <v>6.0491027975311189</v>
      </c>
      <c r="BN36" s="124">
        <f t="shared" si="31"/>
        <v>1.9247270325966919</v>
      </c>
      <c r="BO36" s="124">
        <f t="shared" si="32"/>
        <v>1.9247270325966919</v>
      </c>
      <c r="BP36" s="124">
        <f t="shared" si="33"/>
        <v>4.1863987143790187</v>
      </c>
      <c r="BQ36" s="82">
        <f t="shared" si="35"/>
        <v>2.8580306179293613</v>
      </c>
      <c r="BR36" s="83"/>
      <c r="BS36" s="91"/>
      <c r="BT36" s="91"/>
      <c r="BU36" s="92"/>
      <c r="BV36" s="93"/>
      <c r="BW36" s="89"/>
      <c r="BX36" s="89"/>
      <c r="BY36" s="90"/>
      <c r="BZ36" s="90"/>
      <c r="CA36" s="89"/>
      <c r="CB36" s="86"/>
      <c r="CC36" s="86"/>
      <c r="CD36" s="86"/>
      <c r="CE36" s="86"/>
      <c r="CF36" s="86"/>
    </row>
    <row r="37" spans="1:84" ht="15" thickBot="1" x14ac:dyDescent="0.4">
      <c r="A37" s="79">
        <v>44204</v>
      </c>
      <c r="B37" s="80">
        <v>30</v>
      </c>
      <c r="C37" s="120">
        <v>120</v>
      </c>
      <c r="D37" s="137">
        <v>25.61</v>
      </c>
      <c r="E37" s="156">
        <f t="shared" si="0"/>
        <v>27.417956328174686</v>
      </c>
      <c r="F37" s="122">
        <f t="shared" si="26"/>
        <v>92.582043671825318</v>
      </c>
      <c r="G37" s="120">
        <v>120</v>
      </c>
      <c r="H37" s="81">
        <v>19</v>
      </c>
      <c r="I37" s="157">
        <f t="shared" si="27"/>
        <v>20.341318634725461</v>
      </c>
      <c r="J37" s="123">
        <f t="shared" si="28"/>
        <v>99.658681365274532</v>
      </c>
      <c r="K37" s="120">
        <v>120</v>
      </c>
      <c r="L37" s="137">
        <v>33.26</v>
      </c>
      <c r="M37" s="156">
        <f t="shared" si="1"/>
        <v>35.608013567945726</v>
      </c>
      <c r="N37" s="122">
        <f t="shared" si="2"/>
        <v>84.391986432054267</v>
      </c>
      <c r="O37" s="120">
        <v>120</v>
      </c>
      <c r="P37" s="137">
        <v>0.3</v>
      </c>
      <c r="Q37" s="156">
        <f t="shared" si="3"/>
        <v>0.30918272699165206</v>
      </c>
      <c r="R37" s="122">
        <f t="shared" si="4"/>
        <v>119.69081727300835</v>
      </c>
      <c r="S37" s="120">
        <v>120</v>
      </c>
      <c r="T37" s="137">
        <v>14.76</v>
      </c>
      <c r="U37" s="156">
        <f t="shared" si="5"/>
        <v>15.211790167989282</v>
      </c>
      <c r="V37" s="122">
        <f t="shared" si="6"/>
        <v>104.78820983201072</v>
      </c>
      <c r="W37" s="120">
        <v>120</v>
      </c>
      <c r="X37" s="137">
        <v>18.63</v>
      </c>
      <c r="Y37" s="156">
        <f t="shared" si="7"/>
        <v>19.200247346181591</v>
      </c>
      <c r="Z37" s="122">
        <f t="shared" si="8"/>
        <v>100.79975265381842</v>
      </c>
      <c r="AA37" s="120">
        <v>120</v>
      </c>
      <c r="AB37" s="137">
        <v>39.53</v>
      </c>
      <c r="AC37" s="156">
        <f t="shared" si="29"/>
        <v>40.518351265498524</v>
      </c>
      <c r="AD37" s="122">
        <f t="shared" si="30"/>
        <v>79.481648734501476</v>
      </c>
      <c r="AE37" s="120">
        <v>120</v>
      </c>
      <c r="AF37" s="137">
        <v>21.95</v>
      </c>
      <c r="AG37" s="156">
        <f t="shared" si="9"/>
        <v>22.498806230146535</v>
      </c>
      <c r="AH37" s="136">
        <f t="shared" si="10"/>
        <v>97.501193769853472</v>
      </c>
      <c r="AI37" s="120">
        <v>120</v>
      </c>
      <c r="AJ37" s="137">
        <v>25.26</v>
      </c>
      <c r="AK37" s="137">
        <f t="shared" si="11"/>
        <v>25.891564709498933</v>
      </c>
      <c r="AL37" s="137">
        <f t="shared" si="12"/>
        <v>94.108435290501063</v>
      </c>
      <c r="AM37" s="120">
        <v>120</v>
      </c>
      <c r="AN37" s="137">
        <v>30.18</v>
      </c>
      <c r="AO37" s="156">
        <f t="shared" si="13"/>
        <v>30.995173051247814</v>
      </c>
      <c r="AP37" s="122">
        <f t="shared" si="14"/>
        <v>89.004826948752182</v>
      </c>
      <c r="AQ37" s="120">
        <v>120</v>
      </c>
      <c r="AR37" s="137">
        <v>44.29</v>
      </c>
      <c r="AS37" s="137">
        <f t="shared" si="15"/>
        <v>45.486289411523053</v>
      </c>
      <c r="AT37" s="122">
        <f t="shared" si="16"/>
        <v>74.513710588476954</v>
      </c>
      <c r="AU37" s="120">
        <v>120</v>
      </c>
      <c r="AV37" s="137">
        <v>35.96</v>
      </c>
      <c r="AW37" s="137">
        <f t="shared" si="17"/>
        <v>36.931293006059363</v>
      </c>
      <c r="AX37" s="122">
        <f t="shared" si="18"/>
        <v>83.068706993940637</v>
      </c>
      <c r="AY37" s="120">
        <v>120</v>
      </c>
      <c r="AZ37" s="137">
        <v>33.96</v>
      </c>
      <c r="BA37" s="137">
        <f t="shared" si="19"/>
        <v>35.031646901103436</v>
      </c>
      <c r="BB37" s="122">
        <f t="shared" si="20"/>
        <v>84.968353098896557</v>
      </c>
      <c r="BC37" s="120">
        <v>120</v>
      </c>
      <c r="BD37" s="137">
        <v>51.1</v>
      </c>
      <c r="BE37" s="137">
        <f t="shared" si="21"/>
        <v>52.712519335877083</v>
      </c>
      <c r="BF37" s="122">
        <f t="shared" si="22"/>
        <v>67.28748066412291</v>
      </c>
      <c r="BG37" s="120">
        <v>120</v>
      </c>
      <c r="BH37" s="137">
        <v>69.94</v>
      </c>
      <c r="BI37" s="137">
        <f t="shared" si="23"/>
        <v>72.147037228008656</v>
      </c>
      <c r="BJ37" s="122">
        <f t="shared" si="24"/>
        <v>47.852962771991344</v>
      </c>
      <c r="BL37" s="124">
        <f t="shared" si="34"/>
        <v>23.157580147457189</v>
      </c>
      <c r="BM37" s="82">
        <f t="shared" si="25"/>
        <v>9.6447834003229236</v>
      </c>
      <c r="BN37" s="124">
        <f t="shared" si="31"/>
        <v>24.696867279206664</v>
      </c>
      <c r="BO37" s="124">
        <f t="shared" si="32"/>
        <v>24.696867279206664</v>
      </c>
      <c r="BP37" s="124">
        <f t="shared" si="33"/>
        <v>44.414223184719212</v>
      </c>
      <c r="BQ37" s="82">
        <f t="shared" si="35"/>
        <v>25.322064258182529</v>
      </c>
      <c r="BR37" s="83"/>
      <c r="BS37" s="91"/>
      <c r="BT37" s="91"/>
      <c r="BU37" s="92"/>
      <c r="BV37" s="93"/>
      <c r="BW37" s="89"/>
      <c r="BX37" s="89"/>
      <c r="BY37" s="46"/>
      <c r="BZ37" s="46"/>
      <c r="CA37" s="46"/>
      <c r="CB37" s="86"/>
      <c r="CC37" s="86"/>
      <c r="CD37" s="86"/>
      <c r="CE37" s="86"/>
      <c r="CF37" s="86"/>
    </row>
    <row r="38" spans="1:84" ht="15" thickBot="1" x14ac:dyDescent="0.4">
      <c r="A38" s="79">
        <v>44205</v>
      </c>
      <c r="B38" s="80">
        <v>31</v>
      </c>
      <c r="C38" s="120">
        <v>120</v>
      </c>
      <c r="D38" s="137">
        <v>21.37</v>
      </c>
      <c r="E38" s="156">
        <f t="shared" si="0"/>
        <v>22.878630485478059</v>
      </c>
      <c r="F38" s="122">
        <f t="shared" si="26"/>
        <v>97.121369514521945</v>
      </c>
      <c r="G38" s="120">
        <v>120</v>
      </c>
      <c r="H38" s="81">
        <v>7.63</v>
      </c>
      <c r="I38" s="157">
        <f t="shared" si="27"/>
        <v>8.1686453254186979</v>
      </c>
      <c r="J38" s="123">
        <f t="shared" si="28"/>
        <v>111.83135467458131</v>
      </c>
      <c r="K38" s="120">
        <v>120</v>
      </c>
      <c r="L38" s="137">
        <v>9.02</v>
      </c>
      <c r="M38" s="156">
        <f t="shared" si="1"/>
        <v>9.6567733729065086</v>
      </c>
      <c r="N38" s="122">
        <f t="shared" si="2"/>
        <v>110.34322662709349</v>
      </c>
      <c r="O38" s="120">
        <v>120</v>
      </c>
      <c r="P38" s="137">
        <v>3.09</v>
      </c>
      <c r="Q38" s="156">
        <f t="shared" si="3"/>
        <v>3.1845820880140159</v>
      </c>
      <c r="R38" s="122">
        <f t="shared" si="4"/>
        <v>116.81541791198599</v>
      </c>
      <c r="S38" s="120">
        <v>120</v>
      </c>
      <c r="T38" s="137">
        <v>10.46</v>
      </c>
      <c r="U38" s="156">
        <f t="shared" si="5"/>
        <v>10.780171081108936</v>
      </c>
      <c r="V38" s="122">
        <f t="shared" si="6"/>
        <v>109.21982891889107</v>
      </c>
      <c r="W38" s="120">
        <v>120</v>
      </c>
      <c r="X38" s="137">
        <v>12.61</v>
      </c>
      <c r="Y38" s="156">
        <f t="shared" si="7"/>
        <v>12.995980624549109</v>
      </c>
      <c r="Z38" s="122">
        <f t="shared" si="8"/>
        <v>107.00401937545089</v>
      </c>
      <c r="AA38" s="120">
        <v>120</v>
      </c>
      <c r="AB38" s="137">
        <v>16.940000000000001</v>
      </c>
      <c r="AC38" s="156">
        <f t="shared" si="29"/>
        <v>17.363543395839741</v>
      </c>
      <c r="AD38" s="122">
        <f t="shared" si="30"/>
        <v>102.63645660416026</v>
      </c>
      <c r="AE38" s="120">
        <v>120</v>
      </c>
      <c r="AF38" s="137">
        <v>13.63</v>
      </c>
      <c r="AG38" s="156">
        <f t="shared" si="9"/>
        <v>13.970784916487347</v>
      </c>
      <c r="AH38" s="136">
        <f t="shared" si="10"/>
        <v>106.02921508351265</v>
      </c>
      <c r="AI38" s="120">
        <v>120</v>
      </c>
      <c r="AJ38" s="137">
        <v>23.96</v>
      </c>
      <c r="AK38" s="137">
        <f t="shared" si="11"/>
        <v>24.559061379239679</v>
      </c>
      <c r="AL38" s="137">
        <f t="shared" si="12"/>
        <v>95.440938620760321</v>
      </c>
      <c r="AM38" s="120">
        <v>120</v>
      </c>
      <c r="AN38" s="137">
        <v>16.190000000000001</v>
      </c>
      <c r="AO38" s="156">
        <f t="shared" si="13"/>
        <v>16.627297935709151</v>
      </c>
      <c r="AP38" s="122">
        <f t="shared" si="14"/>
        <v>103.37270206429085</v>
      </c>
      <c r="AQ38" s="120">
        <v>120</v>
      </c>
      <c r="AR38" s="137">
        <v>19.649999999999999</v>
      </c>
      <c r="AS38" s="137">
        <f t="shared" si="15"/>
        <v>20.180753825613635</v>
      </c>
      <c r="AT38" s="122">
        <f t="shared" si="16"/>
        <v>99.819246174386365</v>
      </c>
      <c r="AU38" s="120">
        <v>120</v>
      </c>
      <c r="AV38" s="137">
        <v>9.23</v>
      </c>
      <c r="AW38" s="137">
        <f t="shared" si="17"/>
        <v>9.479305740987984</v>
      </c>
      <c r="AX38" s="122">
        <f t="shared" si="18"/>
        <v>110.52069425901202</v>
      </c>
      <c r="AY38" s="120">
        <v>120</v>
      </c>
      <c r="AZ38" s="137">
        <v>14.89</v>
      </c>
      <c r="BA38" s="137">
        <f t="shared" si="19"/>
        <v>15.359871094152833</v>
      </c>
      <c r="BB38" s="122">
        <f t="shared" si="20"/>
        <v>104.64012890584716</v>
      </c>
      <c r="BC38" s="120">
        <v>120</v>
      </c>
      <c r="BD38" s="137">
        <v>31.51</v>
      </c>
      <c r="BE38" s="137">
        <f t="shared" si="21"/>
        <v>32.504334330205218</v>
      </c>
      <c r="BF38" s="122">
        <f t="shared" si="22"/>
        <v>87.495665669794789</v>
      </c>
      <c r="BG38" s="120">
        <v>120</v>
      </c>
      <c r="BH38" s="137">
        <v>22.18</v>
      </c>
      <c r="BI38" s="137">
        <f t="shared" si="23"/>
        <v>22.879915437764257</v>
      </c>
      <c r="BJ38" s="122">
        <f t="shared" si="24"/>
        <v>97.120084562235746</v>
      </c>
      <c r="BL38" s="124">
        <f t="shared" si="34"/>
        <v>11.30668032883424</v>
      </c>
      <c r="BM38" s="82">
        <f t="shared" si="25"/>
        <v>7.4890927204644617</v>
      </c>
      <c r="BN38" s="124">
        <f t="shared" si="31"/>
        <v>15.52594158099077</v>
      </c>
      <c r="BO38" s="124">
        <f t="shared" si="32"/>
        <v>15.52594158099077</v>
      </c>
      <c r="BP38" s="124">
        <f t="shared" si="33"/>
        <v>19.651144683922862</v>
      </c>
      <c r="BQ38" s="82">
        <f t="shared" si="35"/>
        <v>13.899760179040621</v>
      </c>
      <c r="BR38" s="83"/>
      <c r="BS38" s="91"/>
      <c r="BT38" s="91"/>
      <c r="BU38" s="92"/>
      <c r="BV38" s="93"/>
      <c r="BW38" s="89"/>
      <c r="BX38" s="46"/>
      <c r="BY38" s="94"/>
      <c r="BZ38" s="46"/>
      <c r="CA38" s="46"/>
      <c r="CB38" s="86"/>
      <c r="CC38" s="86"/>
      <c r="CD38" s="86"/>
      <c r="CE38" s="86"/>
      <c r="CF38" s="86"/>
    </row>
    <row r="39" spans="1:84" s="147" customFormat="1" ht="15" thickBot="1" x14ac:dyDescent="0.4">
      <c r="A39" s="144">
        <v>44206</v>
      </c>
      <c r="B39" s="145">
        <v>32</v>
      </c>
      <c r="C39" s="220">
        <v>0</v>
      </c>
      <c r="D39" s="146">
        <v>0</v>
      </c>
      <c r="E39" s="221">
        <f t="shared" si="0"/>
        <v>0</v>
      </c>
      <c r="F39" s="222">
        <f t="shared" si="26"/>
        <v>0</v>
      </c>
      <c r="G39" s="220">
        <v>0</v>
      </c>
      <c r="H39" s="234">
        <v>0</v>
      </c>
      <c r="I39" s="223">
        <f t="shared" si="27"/>
        <v>0</v>
      </c>
      <c r="J39" s="224">
        <f t="shared" si="28"/>
        <v>0</v>
      </c>
      <c r="K39" s="220">
        <v>0</v>
      </c>
      <c r="L39" s="146">
        <v>0</v>
      </c>
      <c r="M39" s="221">
        <f t="shared" si="1"/>
        <v>0</v>
      </c>
      <c r="N39" s="222">
        <f t="shared" si="2"/>
        <v>0</v>
      </c>
      <c r="O39" s="220">
        <v>0</v>
      </c>
      <c r="P39" s="146">
        <v>0</v>
      </c>
      <c r="Q39" s="221">
        <f t="shared" si="3"/>
        <v>0</v>
      </c>
      <c r="R39" s="222">
        <f t="shared" si="4"/>
        <v>0</v>
      </c>
      <c r="S39" s="220">
        <v>0</v>
      </c>
      <c r="T39" s="146">
        <v>0</v>
      </c>
      <c r="U39" s="221">
        <f t="shared" si="5"/>
        <v>0</v>
      </c>
      <c r="V39" s="222">
        <f t="shared" si="6"/>
        <v>0</v>
      </c>
      <c r="W39" s="220">
        <v>0</v>
      </c>
      <c r="X39" s="146">
        <v>0</v>
      </c>
      <c r="Y39" s="221">
        <f t="shared" si="7"/>
        <v>0</v>
      </c>
      <c r="Z39" s="222">
        <f t="shared" si="8"/>
        <v>0</v>
      </c>
      <c r="AA39" s="220">
        <v>0</v>
      </c>
      <c r="AB39" s="146">
        <v>0</v>
      </c>
      <c r="AC39" s="221">
        <f t="shared" si="29"/>
        <v>0</v>
      </c>
      <c r="AD39" s="222">
        <f t="shared" si="30"/>
        <v>0</v>
      </c>
      <c r="AE39" s="220">
        <v>0</v>
      </c>
      <c r="AF39" s="146">
        <v>0</v>
      </c>
      <c r="AG39" s="221">
        <f t="shared" si="9"/>
        <v>0</v>
      </c>
      <c r="AH39" s="225">
        <f t="shared" si="10"/>
        <v>0</v>
      </c>
      <c r="AI39" s="220">
        <v>0</v>
      </c>
      <c r="AJ39" s="146">
        <v>0</v>
      </c>
      <c r="AK39" s="146">
        <f t="shared" si="11"/>
        <v>0</v>
      </c>
      <c r="AL39" s="146">
        <f t="shared" si="12"/>
        <v>0</v>
      </c>
      <c r="AM39" s="220">
        <v>0</v>
      </c>
      <c r="AN39" s="146">
        <v>0</v>
      </c>
      <c r="AO39" s="221">
        <f t="shared" si="13"/>
        <v>0</v>
      </c>
      <c r="AP39" s="222">
        <f t="shared" si="14"/>
        <v>0</v>
      </c>
      <c r="AQ39" s="220">
        <v>0</v>
      </c>
      <c r="AR39" s="146">
        <v>0</v>
      </c>
      <c r="AS39" s="146">
        <f t="shared" si="15"/>
        <v>0</v>
      </c>
      <c r="AT39" s="222">
        <f t="shared" si="16"/>
        <v>0</v>
      </c>
      <c r="AU39" s="220">
        <v>0</v>
      </c>
      <c r="AV39" s="146">
        <v>0</v>
      </c>
      <c r="AW39" s="146">
        <f t="shared" si="17"/>
        <v>0</v>
      </c>
      <c r="AX39" s="222">
        <f t="shared" si="18"/>
        <v>0</v>
      </c>
      <c r="AY39" s="220">
        <v>0</v>
      </c>
      <c r="AZ39" s="146">
        <v>0</v>
      </c>
      <c r="BA39" s="146">
        <f t="shared" si="19"/>
        <v>0</v>
      </c>
      <c r="BB39" s="222">
        <f t="shared" si="20"/>
        <v>0</v>
      </c>
      <c r="BC39" s="220">
        <v>0</v>
      </c>
      <c r="BD39" s="146">
        <v>0</v>
      </c>
      <c r="BE39" s="146">
        <f t="shared" si="21"/>
        <v>0</v>
      </c>
      <c r="BF39" s="222">
        <f t="shared" si="22"/>
        <v>0</v>
      </c>
      <c r="BG39" s="220">
        <v>0</v>
      </c>
      <c r="BH39" s="146">
        <v>0</v>
      </c>
      <c r="BI39" s="146">
        <f t="shared" si="23"/>
        <v>0</v>
      </c>
      <c r="BJ39" s="222">
        <f t="shared" si="24"/>
        <v>0</v>
      </c>
      <c r="BL39" s="148" t="e">
        <f t="shared" si="34"/>
        <v>#DIV/0!</v>
      </c>
      <c r="BM39" s="149" t="e">
        <f t="shared" si="25"/>
        <v>#DIV/0!</v>
      </c>
      <c r="BN39" s="148" t="e">
        <f t="shared" si="31"/>
        <v>#DIV/0!</v>
      </c>
      <c r="BO39" s="148" t="e">
        <f t="shared" si="32"/>
        <v>#DIV/0!</v>
      </c>
      <c r="BP39" s="148" t="e">
        <f t="shared" si="33"/>
        <v>#DIV/0!</v>
      </c>
      <c r="BQ39" s="149" t="e">
        <f t="shared" si="35"/>
        <v>#DIV/0!</v>
      </c>
      <c r="BR39" s="150"/>
      <c r="BS39" s="231"/>
      <c r="BT39" s="231"/>
      <c r="BU39" s="237"/>
      <c r="BV39" s="238"/>
      <c r="BW39" s="232"/>
      <c r="BX39" s="155"/>
      <c r="BY39" s="239"/>
      <c r="BZ39" s="155"/>
      <c r="CA39" s="155"/>
      <c r="CB39" s="151"/>
      <c r="CC39" s="151"/>
      <c r="CD39" s="151"/>
      <c r="CE39" s="151"/>
      <c r="CF39" s="151"/>
    </row>
    <row r="40" spans="1:84" ht="15" thickBot="1" x14ac:dyDescent="0.4">
      <c r="A40" s="79">
        <v>44207</v>
      </c>
      <c r="B40" s="80">
        <v>33</v>
      </c>
      <c r="C40" s="120">
        <v>120</v>
      </c>
      <c r="D40" s="137">
        <v>2.11</v>
      </c>
      <c r="E40" s="156">
        <f t="shared" si="0"/>
        <v>2.2589569641721434</v>
      </c>
      <c r="F40" s="122">
        <f t="shared" si="26"/>
        <v>117.74104303582786</v>
      </c>
      <c r="G40" s="120">
        <v>120</v>
      </c>
      <c r="H40" s="81">
        <v>1.33</v>
      </c>
      <c r="I40" s="157">
        <f t="shared" si="27"/>
        <v>1.4238923044307823</v>
      </c>
      <c r="J40" s="123">
        <f t="shared" si="28"/>
        <v>118.57610769556922</v>
      </c>
      <c r="K40" s="120">
        <v>120</v>
      </c>
      <c r="L40" s="137">
        <v>2.2000000000000002</v>
      </c>
      <c r="M40" s="156">
        <f t="shared" si="1"/>
        <v>2.3553105787576851</v>
      </c>
      <c r="N40" s="122">
        <f t="shared" si="2"/>
        <v>117.64468942124232</v>
      </c>
      <c r="O40" s="120">
        <v>120</v>
      </c>
      <c r="P40" s="137">
        <v>0.18</v>
      </c>
      <c r="Q40" s="156">
        <f t="shared" si="3"/>
        <v>0.18550963619499125</v>
      </c>
      <c r="R40" s="122">
        <f t="shared" si="4"/>
        <v>119.81449036380501</v>
      </c>
      <c r="S40" s="120">
        <v>120</v>
      </c>
      <c r="T40" s="137">
        <v>1.65</v>
      </c>
      <c r="U40" s="156">
        <f t="shared" si="5"/>
        <v>1.7005049984540863</v>
      </c>
      <c r="V40" s="122">
        <f t="shared" si="6"/>
        <v>118.29949500154591</v>
      </c>
      <c r="W40" s="120">
        <v>120</v>
      </c>
      <c r="X40" s="137">
        <v>1.75</v>
      </c>
      <c r="Y40" s="156">
        <f t="shared" si="7"/>
        <v>1.8035659074513037</v>
      </c>
      <c r="Z40" s="122">
        <f t="shared" si="8"/>
        <v>118.1964340925487</v>
      </c>
      <c r="AA40" s="120">
        <v>120</v>
      </c>
      <c r="AB40" s="137">
        <v>6.57</v>
      </c>
      <c r="AC40" s="156">
        <f t="shared" si="29"/>
        <v>6.7342668306178926</v>
      </c>
      <c r="AD40" s="122">
        <f t="shared" si="30"/>
        <v>113.2657331693821</v>
      </c>
      <c r="AE40" s="120">
        <v>120</v>
      </c>
      <c r="AF40" s="137">
        <v>4.03</v>
      </c>
      <c r="AG40" s="156">
        <f t="shared" si="9"/>
        <v>4.1307603238036696</v>
      </c>
      <c r="AH40" s="136">
        <f t="shared" si="10"/>
        <v>115.86923967619633</v>
      </c>
      <c r="AI40" s="120">
        <v>120</v>
      </c>
      <c r="AJ40" s="137">
        <v>7.86</v>
      </c>
      <c r="AK40" s="137">
        <f t="shared" si="11"/>
        <v>8.0565201352597615</v>
      </c>
      <c r="AL40" s="137">
        <f t="shared" si="12"/>
        <v>111.94347986474024</v>
      </c>
      <c r="AM40" s="120">
        <v>120</v>
      </c>
      <c r="AN40" s="137">
        <v>5.4</v>
      </c>
      <c r="AO40" s="156">
        <f t="shared" si="13"/>
        <v>5.5458560131457331</v>
      </c>
      <c r="AP40" s="122">
        <f t="shared" si="14"/>
        <v>114.45414398685426</v>
      </c>
      <c r="AQ40" s="120">
        <v>120</v>
      </c>
      <c r="AR40" s="137">
        <v>10.57</v>
      </c>
      <c r="AS40" s="137">
        <f t="shared" si="15"/>
        <v>10.85549964054637</v>
      </c>
      <c r="AT40" s="122">
        <f t="shared" si="16"/>
        <v>109.14450035945363</v>
      </c>
      <c r="AU40" s="120">
        <v>120</v>
      </c>
      <c r="AV40" s="137">
        <v>6.52</v>
      </c>
      <c r="AW40" s="137">
        <f t="shared" si="17"/>
        <v>6.6961076306870693</v>
      </c>
      <c r="AX40" s="122">
        <f t="shared" si="18"/>
        <v>113.30389236931293</v>
      </c>
      <c r="AY40" s="120">
        <v>120</v>
      </c>
      <c r="AZ40" s="137">
        <v>5.2</v>
      </c>
      <c r="BA40" s="137">
        <f t="shared" si="19"/>
        <v>5.3640919872125403</v>
      </c>
      <c r="BB40" s="122">
        <f t="shared" si="20"/>
        <v>114.63590801278745</v>
      </c>
      <c r="BC40" s="120">
        <v>120</v>
      </c>
      <c r="BD40" s="137">
        <v>11.34</v>
      </c>
      <c r="BE40" s="137">
        <f t="shared" si="21"/>
        <v>11.697846756728886</v>
      </c>
      <c r="BF40" s="122">
        <f t="shared" si="22"/>
        <v>108.30215324327111</v>
      </c>
      <c r="BG40" s="120">
        <v>120</v>
      </c>
      <c r="BH40" s="137">
        <v>15.87</v>
      </c>
      <c r="BI40" s="137">
        <f t="shared" si="23"/>
        <v>16.370796122512115</v>
      </c>
      <c r="BJ40" s="122">
        <f t="shared" si="24"/>
        <v>103.62920387748788</v>
      </c>
      <c r="BL40" s="124">
        <f t="shared" si="34"/>
        <v>1.6772666242668361</v>
      </c>
      <c r="BM40" s="82">
        <f t="shared" ref="BM40:BM74" si="37">((SUM(Q40+U40+Y40)/3)*100)/O40</f>
        <v>1.0248834839167726</v>
      </c>
      <c r="BN40" s="124">
        <f t="shared" si="31"/>
        <v>5.2559853582448115</v>
      </c>
      <c r="BO40" s="124">
        <f t="shared" si="32"/>
        <v>5.2559853582448115</v>
      </c>
      <c r="BP40" s="124">
        <f t="shared" si="33"/>
        <v>9.2868707962370944</v>
      </c>
      <c r="BQ40" s="82">
        <f t="shared" si="35"/>
        <v>4.5001983241820653</v>
      </c>
      <c r="BR40" s="83"/>
      <c r="BS40" s="91"/>
      <c r="BT40" s="91"/>
      <c r="BU40" s="92"/>
      <c r="BV40" s="93"/>
      <c r="BW40" s="89"/>
      <c r="BX40" s="46"/>
      <c r="BY40" s="94"/>
      <c r="BZ40" s="46"/>
      <c r="CA40" s="46"/>
      <c r="CB40" s="86"/>
      <c r="CC40" s="86"/>
      <c r="CD40" s="86"/>
      <c r="CE40" s="86"/>
      <c r="CF40" s="86"/>
    </row>
    <row r="41" spans="1:84" ht="15" thickBot="1" x14ac:dyDescent="0.4">
      <c r="A41" s="79">
        <v>44208</v>
      </c>
      <c r="B41" s="80">
        <v>34</v>
      </c>
      <c r="C41" s="120">
        <v>120</v>
      </c>
      <c r="D41" s="137">
        <v>26.84</v>
      </c>
      <c r="E41" s="156">
        <f t="shared" si="0"/>
        <v>28.734789060843756</v>
      </c>
      <c r="F41" s="122">
        <f t="shared" si="26"/>
        <v>91.265210939156248</v>
      </c>
      <c r="G41" s="120">
        <v>120</v>
      </c>
      <c r="H41" s="81">
        <v>10.73</v>
      </c>
      <c r="I41" s="157">
        <f t="shared" si="27"/>
        <v>11.487492050031802</v>
      </c>
      <c r="J41" s="123">
        <f t="shared" si="28"/>
        <v>108.5125079499682</v>
      </c>
      <c r="K41" s="120">
        <v>120</v>
      </c>
      <c r="L41" s="137">
        <v>9.93</v>
      </c>
      <c r="M41" s="156">
        <f t="shared" si="1"/>
        <v>10.631015475938096</v>
      </c>
      <c r="N41" s="122">
        <f t="shared" si="2"/>
        <v>109.3689845240619</v>
      </c>
      <c r="O41" s="120">
        <v>120</v>
      </c>
      <c r="P41" s="137">
        <v>1.79</v>
      </c>
      <c r="Q41" s="156">
        <f t="shared" si="3"/>
        <v>1.8447902710501907</v>
      </c>
      <c r="R41" s="122">
        <f t="shared" si="4"/>
        <v>118.15520972894981</v>
      </c>
      <c r="S41" s="120">
        <v>120</v>
      </c>
      <c r="T41" s="137">
        <v>5.37</v>
      </c>
      <c r="U41" s="156">
        <f t="shared" si="5"/>
        <v>5.5343708131505718</v>
      </c>
      <c r="V41" s="122">
        <f t="shared" si="6"/>
        <v>114.46562918684943</v>
      </c>
      <c r="W41" s="120">
        <v>120</v>
      </c>
      <c r="X41" s="137">
        <v>14.29</v>
      </c>
      <c r="Y41" s="156">
        <f t="shared" si="7"/>
        <v>14.727403895702359</v>
      </c>
      <c r="Z41" s="122">
        <f t="shared" si="8"/>
        <v>105.27259610429763</v>
      </c>
      <c r="AA41" s="120">
        <v>120</v>
      </c>
      <c r="AB41" s="137">
        <v>16.72</v>
      </c>
      <c r="AC41" s="156">
        <f t="shared" si="29"/>
        <v>17.138042832257405</v>
      </c>
      <c r="AD41" s="122">
        <f t="shared" si="30"/>
        <v>102.86195716774259</v>
      </c>
      <c r="AE41" s="120">
        <v>120</v>
      </c>
      <c r="AF41" s="137">
        <v>30.92</v>
      </c>
      <c r="AG41" s="156">
        <f t="shared" si="9"/>
        <v>31.693079208935348</v>
      </c>
      <c r="AH41" s="136">
        <f t="shared" si="10"/>
        <v>88.306920791064655</v>
      </c>
      <c r="AI41" s="120">
        <v>120</v>
      </c>
      <c r="AJ41" s="137">
        <v>14.53</v>
      </c>
      <c r="AK41" s="137">
        <f t="shared" si="11"/>
        <v>14.893287222051441</v>
      </c>
      <c r="AL41" s="137">
        <f t="shared" si="12"/>
        <v>105.10671277794856</v>
      </c>
      <c r="AM41" s="120">
        <v>120</v>
      </c>
      <c r="AN41" s="137">
        <v>19.75</v>
      </c>
      <c r="AO41" s="156">
        <f t="shared" si="13"/>
        <v>20.283454862894114</v>
      </c>
      <c r="AP41" s="122">
        <f t="shared" si="14"/>
        <v>99.716545137105882</v>
      </c>
      <c r="AQ41" s="120">
        <v>120</v>
      </c>
      <c r="AR41" s="137">
        <v>13.65</v>
      </c>
      <c r="AS41" s="137">
        <f t="shared" si="15"/>
        <v>14.018691588785046</v>
      </c>
      <c r="AT41" s="122">
        <f t="shared" si="16"/>
        <v>105.98130841121495</v>
      </c>
      <c r="AU41" s="120">
        <v>120</v>
      </c>
      <c r="AV41" s="137">
        <v>17.77</v>
      </c>
      <c r="AW41" s="137">
        <f t="shared" si="17"/>
        <v>18.249974324740677</v>
      </c>
      <c r="AX41" s="122">
        <f t="shared" si="18"/>
        <v>101.75002567525932</v>
      </c>
      <c r="AY41" s="120">
        <v>120</v>
      </c>
      <c r="AZ41" s="137">
        <v>21.19</v>
      </c>
      <c r="BA41" s="137">
        <f t="shared" si="19"/>
        <v>21.858674847891102</v>
      </c>
      <c r="BB41" s="122">
        <f t="shared" si="20"/>
        <v>98.141325152108891</v>
      </c>
      <c r="BC41" s="120">
        <v>120</v>
      </c>
      <c r="BD41" s="137">
        <v>43.51</v>
      </c>
      <c r="BE41" s="137">
        <f t="shared" si="21"/>
        <v>44.883008146849541</v>
      </c>
      <c r="BF41" s="122">
        <f t="shared" si="22"/>
        <v>75.116991853150466</v>
      </c>
      <c r="BG41" s="120">
        <v>120</v>
      </c>
      <c r="BH41" s="137">
        <v>34.799999999999997</v>
      </c>
      <c r="BI41" s="137">
        <f t="shared" si="23"/>
        <v>35.898154068268532</v>
      </c>
      <c r="BJ41" s="122">
        <f t="shared" si="24"/>
        <v>84.101845931731475</v>
      </c>
      <c r="BL41" s="124">
        <f t="shared" si="34"/>
        <v>14.12591571855935</v>
      </c>
      <c r="BM41" s="82">
        <f t="shared" si="37"/>
        <v>6.1407124944175342</v>
      </c>
      <c r="BN41" s="124">
        <f t="shared" si="31"/>
        <v>17.701224795345613</v>
      </c>
      <c r="BO41" s="124">
        <f t="shared" si="32"/>
        <v>17.701224795345613</v>
      </c>
      <c r="BP41" s="124">
        <f t="shared" si="33"/>
        <v>28.51106585083588</v>
      </c>
      <c r="BQ41" s="82">
        <f t="shared" si="35"/>
        <v>16.836028730900797</v>
      </c>
      <c r="BR41" s="83"/>
      <c r="BS41" s="91"/>
      <c r="BT41" s="91"/>
      <c r="BU41" s="92"/>
      <c r="BV41" s="93"/>
      <c r="BW41" s="89"/>
      <c r="BX41" s="89"/>
      <c r="BY41" s="90"/>
      <c r="BZ41" s="90"/>
      <c r="CA41" s="89"/>
      <c r="CB41" s="86"/>
      <c r="CC41" s="86"/>
      <c r="CD41" s="86"/>
      <c r="CE41" s="86"/>
      <c r="CF41" s="86"/>
    </row>
    <row r="42" spans="1:84" ht="15" thickBot="1" x14ac:dyDescent="0.4">
      <c r="A42" s="79">
        <v>44209</v>
      </c>
      <c r="B42" s="80">
        <v>35</v>
      </c>
      <c r="C42" s="120">
        <v>120</v>
      </c>
      <c r="D42" s="137">
        <v>37.130000000000003</v>
      </c>
      <c r="E42" s="156">
        <f t="shared" si="0"/>
        <v>39.75121899512402</v>
      </c>
      <c r="F42" s="122">
        <f t="shared" si="26"/>
        <v>80.24878100487598</v>
      </c>
      <c r="G42" s="120">
        <v>120</v>
      </c>
      <c r="H42" s="81">
        <v>34.86</v>
      </c>
      <c r="I42" s="157">
        <f t="shared" si="27"/>
        <v>37.320966716133135</v>
      </c>
      <c r="J42" s="123">
        <f t="shared" si="28"/>
        <v>82.679033283866858</v>
      </c>
      <c r="K42" s="120">
        <v>120</v>
      </c>
      <c r="L42" s="137">
        <v>19.440000000000001</v>
      </c>
      <c r="M42" s="156">
        <f t="shared" si="1"/>
        <v>20.812380750477001</v>
      </c>
      <c r="N42" s="122">
        <f t="shared" si="2"/>
        <v>99.187619249522996</v>
      </c>
      <c r="O42" s="120">
        <v>120</v>
      </c>
      <c r="P42" s="137">
        <v>13.38</v>
      </c>
      <c r="Q42" s="156">
        <f t="shared" si="3"/>
        <v>13.789549623827682</v>
      </c>
      <c r="R42" s="122">
        <f t="shared" si="4"/>
        <v>106.21045037617232</v>
      </c>
      <c r="S42" s="120">
        <v>120</v>
      </c>
      <c r="T42" s="137">
        <v>11.12</v>
      </c>
      <c r="U42" s="156">
        <f t="shared" si="5"/>
        <v>11.460373080490568</v>
      </c>
      <c r="V42" s="122">
        <f t="shared" si="6"/>
        <v>108.53962691950943</v>
      </c>
      <c r="W42" s="120">
        <v>120</v>
      </c>
      <c r="X42" s="137">
        <v>17.48</v>
      </c>
      <c r="Y42" s="156">
        <f t="shared" si="7"/>
        <v>18.015046892713592</v>
      </c>
      <c r="Z42" s="122">
        <f t="shared" si="8"/>
        <v>101.9849531072864</v>
      </c>
      <c r="AA42" s="120">
        <v>120</v>
      </c>
      <c r="AB42" s="137">
        <v>25.57</v>
      </c>
      <c r="AC42" s="156">
        <f t="shared" si="29"/>
        <v>26.209315503637669</v>
      </c>
      <c r="AD42" s="122">
        <f t="shared" si="30"/>
        <v>93.790684496362331</v>
      </c>
      <c r="AE42" s="120">
        <v>120</v>
      </c>
      <c r="AF42" s="137">
        <v>23.1</v>
      </c>
      <c r="AG42" s="156">
        <f t="shared" si="9"/>
        <v>23.677559176145103</v>
      </c>
      <c r="AH42" s="136">
        <f t="shared" si="10"/>
        <v>96.32244082385489</v>
      </c>
      <c r="AI42" s="120">
        <v>120</v>
      </c>
      <c r="AJ42" s="137">
        <v>27.03</v>
      </c>
      <c r="AK42" s="137">
        <f t="shared" si="11"/>
        <v>27.705819243774982</v>
      </c>
      <c r="AL42" s="137">
        <f t="shared" si="12"/>
        <v>92.294180756225018</v>
      </c>
      <c r="AM42" s="120">
        <v>120</v>
      </c>
      <c r="AN42" s="137">
        <v>20.02</v>
      </c>
      <c r="AO42" s="156">
        <f t="shared" si="13"/>
        <v>20.5607476635514</v>
      </c>
      <c r="AP42" s="122">
        <f t="shared" si="14"/>
        <v>99.439252336448604</v>
      </c>
      <c r="AQ42" s="120">
        <v>120</v>
      </c>
      <c r="AR42" s="137">
        <v>20.91</v>
      </c>
      <c r="AS42" s="137">
        <f t="shared" si="15"/>
        <v>21.474786895347641</v>
      </c>
      <c r="AT42" s="122">
        <f t="shared" si="16"/>
        <v>98.525213104652352</v>
      </c>
      <c r="AU42" s="120">
        <v>120</v>
      </c>
      <c r="AV42" s="137">
        <v>27.87</v>
      </c>
      <c r="AW42" s="137">
        <f t="shared" si="17"/>
        <v>28.622779090068811</v>
      </c>
      <c r="AX42" s="122">
        <f t="shared" si="18"/>
        <v>91.377220909931197</v>
      </c>
      <c r="AY42" s="120">
        <v>120</v>
      </c>
      <c r="AZ42" s="137">
        <v>34.4</v>
      </c>
      <c r="BA42" s="137">
        <f t="shared" si="19"/>
        <v>35.485531607713725</v>
      </c>
      <c r="BB42" s="122">
        <f t="shared" si="20"/>
        <v>84.514468392286275</v>
      </c>
      <c r="BC42" s="120">
        <v>120</v>
      </c>
      <c r="BD42" s="137">
        <v>33.54</v>
      </c>
      <c r="BE42" s="137">
        <f t="shared" si="21"/>
        <v>34.59839331752088</v>
      </c>
      <c r="BF42" s="122">
        <f t="shared" si="22"/>
        <v>85.401606682479127</v>
      </c>
      <c r="BG42" s="120">
        <v>120</v>
      </c>
      <c r="BH42" s="137">
        <v>35.83</v>
      </c>
      <c r="BI42" s="137">
        <f t="shared" si="23"/>
        <v>36.960656904197172</v>
      </c>
      <c r="BJ42" s="122">
        <f t="shared" si="24"/>
        <v>83.03934309580282</v>
      </c>
      <c r="BL42" s="124">
        <f t="shared" si="34"/>
        <v>27.190157350481709</v>
      </c>
      <c r="BM42" s="82">
        <f t="shared" si="37"/>
        <v>12.018047110286624</v>
      </c>
      <c r="BN42" s="124">
        <f t="shared" si="31"/>
        <v>21.553526089877156</v>
      </c>
      <c r="BO42" s="124">
        <f t="shared" si="32"/>
        <v>21.553526089877156</v>
      </c>
      <c r="BP42" s="124">
        <f t="shared" si="33"/>
        <v>29.734606063731054</v>
      </c>
      <c r="BQ42" s="82">
        <f t="shared" si="35"/>
        <v>22.409972540850738</v>
      </c>
      <c r="BR42" s="83"/>
      <c r="BS42" s="91"/>
      <c r="BT42" s="91"/>
      <c r="BU42" s="92"/>
      <c r="BV42" s="93"/>
      <c r="BW42" s="89"/>
      <c r="BX42" s="89"/>
      <c r="BY42" s="90"/>
      <c r="BZ42" s="90"/>
      <c r="CA42" s="89"/>
      <c r="CB42" s="86"/>
      <c r="CC42" s="86"/>
      <c r="CD42" s="86"/>
      <c r="CE42" s="86"/>
      <c r="CF42" s="86"/>
    </row>
    <row r="43" spans="1:84" ht="15" thickBot="1" x14ac:dyDescent="0.4">
      <c r="A43" s="79">
        <v>44210</v>
      </c>
      <c r="B43" s="80">
        <v>36</v>
      </c>
      <c r="C43" s="120">
        <v>120</v>
      </c>
      <c r="D43" s="137">
        <v>33.590000000000003</v>
      </c>
      <c r="E43" s="156">
        <f t="shared" si="0"/>
        <v>35.961310154759389</v>
      </c>
      <c r="F43" s="122">
        <f t="shared" si="26"/>
        <v>84.038689845240611</v>
      </c>
      <c r="G43" s="120">
        <v>120</v>
      </c>
      <c r="H43" s="81">
        <v>14.15</v>
      </c>
      <c r="I43" s="157">
        <f t="shared" si="27"/>
        <v>15.148929404282384</v>
      </c>
      <c r="J43" s="123">
        <f t="shared" si="28"/>
        <v>104.85107059571762</v>
      </c>
      <c r="K43" s="120">
        <v>120</v>
      </c>
      <c r="L43" s="137">
        <v>9.73</v>
      </c>
      <c r="M43" s="156">
        <f t="shared" si="1"/>
        <v>10.416896332414671</v>
      </c>
      <c r="N43" s="122">
        <f t="shared" si="2"/>
        <v>109.58310366758533</v>
      </c>
      <c r="O43" s="120">
        <v>120</v>
      </c>
      <c r="P43" s="137">
        <v>35.81</v>
      </c>
      <c r="Q43" s="156">
        <f t="shared" si="3"/>
        <v>36.906111511903539</v>
      </c>
      <c r="R43" s="122">
        <f t="shared" si="4"/>
        <v>83.093888488096468</v>
      </c>
      <c r="S43" s="120">
        <v>120</v>
      </c>
      <c r="T43" s="137">
        <v>17.21</v>
      </c>
      <c r="U43" s="156">
        <f t="shared" si="5"/>
        <v>17.736782438421109</v>
      </c>
      <c r="V43" s="122">
        <f t="shared" si="6"/>
        <v>102.2632175615789</v>
      </c>
      <c r="W43" s="120">
        <v>120</v>
      </c>
      <c r="X43" s="137">
        <v>16.809999999999999</v>
      </c>
      <c r="Y43" s="156">
        <f t="shared" si="7"/>
        <v>17.324538802432237</v>
      </c>
      <c r="Z43" s="122">
        <f t="shared" si="8"/>
        <v>102.67546119756776</v>
      </c>
      <c r="AA43" s="120">
        <v>120</v>
      </c>
      <c r="AB43" s="137">
        <v>35.76</v>
      </c>
      <c r="AC43" s="156">
        <f t="shared" si="29"/>
        <v>36.6540916077467</v>
      </c>
      <c r="AD43" s="122">
        <f t="shared" si="30"/>
        <v>83.345908392253307</v>
      </c>
      <c r="AE43" s="120">
        <v>120</v>
      </c>
      <c r="AF43" s="137">
        <v>17.05</v>
      </c>
      <c r="AG43" s="156">
        <f t="shared" si="9"/>
        <v>17.47629367763091</v>
      </c>
      <c r="AH43" s="136">
        <f t="shared" si="10"/>
        <v>102.52370632236909</v>
      </c>
      <c r="AI43" s="120">
        <v>120</v>
      </c>
      <c r="AJ43" s="137">
        <v>31.63</v>
      </c>
      <c r="AK43" s="137">
        <f t="shared" si="11"/>
        <v>32.420831027769239</v>
      </c>
      <c r="AL43" s="137">
        <f t="shared" si="12"/>
        <v>87.579168972230761</v>
      </c>
      <c r="AM43" s="120">
        <v>120</v>
      </c>
      <c r="AN43" s="137">
        <v>26</v>
      </c>
      <c r="AO43" s="156">
        <f t="shared" si="13"/>
        <v>26.702269692923895</v>
      </c>
      <c r="AP43" s="122">
        <f t="shared" si="14"/>
        <v>93.297730307076108</v>
      </c>
      <c r="AQ43" s="120">
        <v>120</v>
      </c>
      <c r="AR43" s="137">
        <v>20.13</v>
      </c>
      <c r="AS43" s="137">
        <f t="shared" si="15"/>
        <v>20.673718804559922</v>
      </c>
      <c r="AT43" s="122">
        <f t="shared" si="16"/>
        <v>99.326281195440075</v>
      </c>
      <c r="AU43" s="120">
        <v>120</v>
      </c>
      <c r="AV43" s="137">
        <v>18.739999999999998</v>
      </c>
      <c r="AW43" s="137">
        <f t="shared" si="17"/>
        <v>19.2461743863613</v>
      </c>
      <c r="AX43" s="122">
        <f t="shared" si="18"/>
        <v>100.7538256136387</v>
      </c>
      <c r="AY43" s="120">
        <v>120</v>
      </c>
      <c r="AZ43" s="137">
        <v>32.1</v>
      </c>
      <c r="BA43" s="137">
        <f t="shared" si="19"/>
        <v>33.112952459523562</v>
      </c>
      <c r="BB43" s="122">
        <f t="shared" si="20"/>
        <v>86.887047540476431</v>
      </c>
      <c r="BC43" s="120">
        <v>120</v>
      </c>
      <c r="BD43" s="137">
        <v>43.03</v>
      </c>
      <c r="BE43" s="137">
        <f t="shared" si="21"/>
        <v>44.38786119418377</v>
      </c>
      <c r="BF43" s="122">
        <f t="shared" si="22"/>
        <v>75.61213880581623</v>
      </c>
      <c r="BG43" s="120">
        <v>120</v>
      </c>
      <c r="BH43" s="137">
        <v>28.64</v>
      </c>
      <c r="BI43" s="137">
        <f t="shared" si="23"/>
        <v>29.543768175724448</v>
      </c>
      <c r="BJ43" s="122">
        <f t="shared" si="24"/>
        <v>90.456231824275548</v>
      </c>
      <c r="BL43" s="124">
        <f t="shared" si="34"/>
        <v>17.090871080960124</v>
      </c>
      <c r="BM43" s="82">
        <f t="shared" si="37"/>
        <v>19.990953542432464</v>
      </c>
      <c r="BN43" s="124">
        <f t="shared" si="31"/>
        <v>24.042004531429679</v>
      </c>
      <c r="BO43" s="124">
        <f t="shared" si="32"/>
        <v>24.042004531429679</v>
      </c>
      <c r="BP43" s="124">
        <f t="shared" si="33"/>
        <v>29.734606063731054</v>
      </c>
      <c r="BQ43" s="82">
        <f t="shared" si="35"/>
        <v>22.980087949996602</v>
      </c>
      <c r="BR43" s="83"/>
      <c r="BS43" s="91"/>
      <c r="BT43" s="91"/>
      <c r="BU43" s="92"/>
      <c r="BV43" s="93"/>
      <c r="BW43" s="89"/>
      <c r="BX43" s="89"/>
      <c r="BY43" s="46"/>
      <c r="BZ43" s="46"/>
      <c r="CA43" s="46"/>
      <c r="CB43" s="86"/>
      <c r="CC43" s="86"/>
      <c r="CD43" s="86"/>
      <c r="CE43" s="86"/>
      <c r="CF43" s="86"/>
    </row>
    <row r="44" spans="1:84" ht="15" thickBot="1" x14ac:dyDescent="0.4">
      <c r="A44" s="79">
        <v>44211</v>
      </c>
      <c r="B44" s="80">
        <v>37</v>
      </c>
      <c r="C44" s="120">
        <v>120</v>
      </c>
      <c r="D44" s="137">
        <v>25.81</v>
      </c>
      <c r="E44" s="156">
        <f t="shared" si="0"/>
        <v>27.632075471698116</v>
      </c>
      <c r="F44" s="122">
        <f t="shared" si="26"/>
        <v>92.367924528301884</v>
      </c>
      <c r="G44" s="120">
        <v>120</v>
      </c>
      <c r="H44" s="81">
        <v>13.52</v>
      </c>
      <c r="I44" s="157">
        <f t="shared" si="27"/>
        <v>14.474454102183593</v>
      </c>
      <c r="J44" s="123">
        <f t="shared" si="28"/>
        <v>105.52554589781641</v>
      </c>
      <c r="K44" s="120">
        <v>120</v>
      </c>
      <c r="L44" s="137">
        <v>13.39</v>
      </c>
      <c r="M44" s="156">
        <f t="shared" si="1"/>
        <v>14.335276658893365</v>
      </c>
      <c r="N44" s="122">
        <f t="shared" si="2"/>
        <v>105.66472334110664</v>
      </c>
      <c r="O44" s="120">
        <v>120</v>
      </c>
      <c r="P44" s="137">
        <v>20.55</v>
      </c>
      <c r="Q44" s="156">
        <f t="shared" si="3"/>
        <v>21.179016798928167</v>
      </c>
      <c r="R44" s="122">
        <f t="shared" si="4"/>
        <v>98.82098320107184</v>
      </c>
      <c r="S44" s="120">
        <v>120</v>
      </c>
      <c r="T44" s="137">
        <v>9.4</v>
      </c>
      <c r="U44" s="156">
        <f t="shared" si="5"/>
        <v>9.6877254457384314</v>
      </c>
      <c r="V44" s="122">
        <f t="shared" si="6"/>
        <v>110.31227455426156</v>
      </c>
      <c r="W44" s="120">
        <v>120</v>
      </c>
      <c r="X44" s="137">
        <v>14.2</v>
      </c>
      <c r="Y44" s="156">
        <f t="shared" si="7"/>
        <v>14.634649077604864</v>
      </c>
      <c r="Z44" s="122">
        <f t="shared" si="8"/>
        <v>105.36535092239514</v>
      </c>
      <c r="AA44" s="120">
        <v>120</v>
      </c>
      <c r="AB44" s="137">
        <v>20.25</v>
      </c>
      <c r="AC44" s="156">
        <f t="shared" si="29"/>
        <v>20.756301875192136</v>
      </c>
      <c r="AD44" s="122">
        <f t="shared" si="30"/>
        <v>99.243698124807864</v>
      </c>
      <c r="AE44" s="120">
        <v>120</v>
      </c>
      <c r="AF44" s="137">
        <v>31.95</v>
      </c>
      <c r="AG44" s="156">
        <f t="shared" si="9"/>
        <v>32.748831847525366</v>
      </c>
      <c r="AH44" s="136">
        <f t="shared" si="10"/>
        <v>87.251168152474634</v>
      </c>
      <c r="AI44" s="120">
        <v>120</v>
      </c>
      <c r="AJ44" s="137">
        <v>14.26</v>
      </c>
      <c r="AK44" s="137">
        <f t="shared" si="11"/>
        <v>14.616536530382213</v>
      </c>
      <c r="AL44" s="137">
        <f t="shared" si="12"/>
        <v>105.38346346961779</v>
      </c>
      <c r="AM44" s="120">
        <v>120</v>
      </c>
      <c r="AN44" s="137">
        <v>27.18</v>
      </c>
      <c r="AO44" s="156">
        <f t="shared" si="13"/>
        <v>27.91414193283352</v>
      </c>
      <c r="AP44" s="122">
        <f t="shared" si="14"/>
        <v>92.085858067166484</v>
      </c>
      <c r="AQ44" s="120">
        <v>120</v>
      </c>
      <c r="AR44" s="137">
        <v>15.8</v>
      </c>
      <c r="AS44" s="137">
        <f t="shared" si="15"/>
        <v>16.226763890315294</v>
      </c>
      <c r="AT44" s="122">
        <f t="shared" si="16"/>
        <v>103.7732361096847</v>
      </c>
      <c r="AU44" s="120">
        <v>120</v>
      </c>
      <c r="AV44" s="137">
        <v>24.7</v>
      </c>
      <c r="AW44" s="137">
        <f t="shared" si="17"/>
        <v>25.367156208277702</v>
      </c>
      <c r="AX44" s="122">
        <f t="shared" si="18"/>
        <v>94.632843791722294</v>
      </c>
      <c r="AY44" s="120">
        <v>120</v>
      </c>
      <c r="AZ44" s="137">
        <v>28.94</v>
      </c>
      <c r="BA44" s="137">
        <f t="shared" si="19"/>
        <v>29.853235021140563</v>
      </c>
      <c r="BB44" s="122">
        <f t="shared" si="20"/>
        <v>90.146764978859437</v>
      </c>
      <c r="BC44" s="120">
        <v>120</v>
      </c>
      <c r="BD44" s="137">
        <v>40.03</v>
      </c>
      <c r="BE44" s="137">
        <f t="shared" si="21"/>
        <v>41.29319274002269</v>
      </c>
      <c r="BF44" s="122">
        <f t="shared" si="22"/>
        <v>78.70680725997731</v>
      </c>
      <c r="BG44" s="120">
        <v>120</v>
      </c>
      <c r="BH44" s="137">
        <v>28.17</v>
      </c>
      <c r="BI44" s="137">
        <f t="shared" si="23"/>
        <v>29.058936784572552</v>
      </c>
      <c r="BJ44" s="122">
        <f t="shared" si="24"/>
        <v>90.941063215427448</v>
      </c>
      <c r="BL44" s="124">
        <f t="shared" si="34"/>
        <v>15.678279509104186</v>
      </c>
      <c r="BM44" s="82">
        <f t="shared" si="37"/>
        <v>12.639275367297627</v>
      </c>
      <c r="BN44" s="124">
        <f t="shared" si="31"/>
        <v>18.922686181416587</v>
      </c>
      <c r="BO44" s="124">
        <f t="shared" si="32"/>
        <v>18.922686181416587</v>
      </c>
      <c r="BP44" s="124">
        <f t="shared" si="33"/>
        <v>27.834823484926613</v>
      </c>
      <c r="BQ44" s="82">
        <f t="shared" si="35"/>
        <v>18.79955014483232</v>
      </c>
      <c r="BR44" s="83"/>
      <c r="BS44" s="91"/>
      <c r="BT44" s="91"/>
      <c r="BU44" s="92"/>
      <c r="BV44" s="93"/>
      <c r="BW44" s="46"/>
      <c r="BX44" s="46"/>
      <c r="BY44" s="94"/>
      <c r="BZ44" s="46"/>
      <c r="CA44" s="46"/>
      <c r="CB44" s="86"/>
      <c r="CC44" s="86"/>
      <c r="CD44" s="86"/>
      <c r="CE44" s="86"/>
      <c r="CF44" s="86"/>
    </row>
    <row r="45" spans="1:84" ht="15" thickBot="1" x14ac:dyDescent="0.4">
      <c r="A45" s="79">
        <v>44212</v>
      </c>
      <c r="B45" s="80">
        <v>38</v>
      </c>
      <c r="C45" s="120">
        <v>120</v>
      </c>
      <c r="D45" s="137">
        <v>61.36</v>
      </c>
      <c r="E45" s="156">
        <f t="shared" si="0"/>
        <v>65.691753232987068</v>
      </c>
      <c r="F45" s="122">
        <f t="shared" si="26"/>
        <v>54.308246767012932</v>
      </c>
      <c r="G45" s="120">
        <v>120</v>
      </c>
      <c r="H45" s="81">
        <v>55.04</v>
      </c>
      <c r="I45" s="157">
        <f t="shared" si="27"/>
        <v>58.925588297646811</v>
      </c>
      <c r="J45" s="123">
        <f t="shared" si="28"/>
        <v>61.074411702353189</v>
      </c>
      <c r="K45" s="120">
        <v>120</v>
      </c>
      <c r="L45" s="137">
        <v>49.86</v>
      </c>
      <c r="M45" s="156">
        <f t="shared" si="1"/>
        <v>53.379902480390086</v>
      </c>
      <c r="N45" s="122">
        <f t="shared" si="2"/>
        <v>66.620097519609914</v>
      </c>
      <c r="O45" s="120">
        <v>120</v>
      </c>
      <c r="P45" s="137">
        <v>48.47</v>
      </c>
      <c r="Q45" s="156">
        <f t="shared" si="3"/>
        <v>49.953622590951255</v>
      </c>
      <c r="R45" s="122">
        <f t="shared" si="4"/>
        <v>70.046377409048745</v>
      </c>
      <c r="S45" s="120">
        <v>120</v>
      </c>
      <c r="T45" s="137">
        <v>44.63</v>
      </c>
      <c r="U45" s="156">
        <f t="shared" si="5"/>
        <v>45.996083685458103</v>
      </c>
      <c r="V45" s="122">
        <f t="shared" si="6"/>
        <v>74.003916314541897</v>
      </c>
      <c r="W45" s="120">
        <v>120</v>
      </c>
      <c r="X45" s="137">
        <v>53.82</v>
      </c>
      <c r="Y45" s="156">
        <f t="shared" si="7"/>
        <v>55.467381222302379</v>
      </c>
      <c r="Z45" s="122">
        <f t="shared" si="8"/>
        <v>64.532618777697621</v>
      </c>
      <c r="AA45" s="120">
        <v>120</v>
      </c>
      <c r="AB45" s="137">
        <v>60.38</v>
      </c>
      <c r="AC45" s="156">
        <f t="shared" si="29"/>
        <v>61.889654677733382</v>
      </c>
      <c r="AD45" s="122">
        <f t="shared" si="30"/>
        <v>58.110345322266618</v>
      </c>
      <c r="AE45" s="120">
        <v>120</v>
      </c>
      <c r="AF45" s="137">
        <v>33.29</v>
      </c>
      <c r="AG45" s="156">
        <f t="shared" si="9"/>
        <v>34.122335280254127</v>
      </c>
      <c r="AH45" s="136">
        <f t="shared" si="10"/>
        <v>85.877664719745866</v>
      </c>
      <c r="AI45" s="120">
        <v>120</v>
      </c>
      <c r="AJ45" s="137">
        <v>49.66</v>
      </c>
      <c r="AK45" s="137">
        <f t="shared" si="11"/>
        <v>50.901627215903275</v>
      </c>
      <c r="AL45" s="137">
        <f t="shared" si="12"/>
        <v>69.098372784096725</v>
      </c>
      <c r="AM45" s="120">
        <v>120</v>
      </c>
      <c r="AN45" s="137">
        <v>51.5</v>
      </c>
      <c r="AO45" s="156">
        <f t="shared" si="13"/>
        <v>52.891034199445407</v>
      </c>
      <c r="AP45" s="122">
        <f t="shared" si="14"/>
        <v>67.108965800554586</v>
      </c>
      <c r="AQ45" s="120">
        <v>120</v>
      </c>
      <c r="AR45" s="137">
        <v>50.79</v>
      </c>
      <c r="AS45" s="137">
        <f t="shared" si="15"/>
        <v>52.161856834754026</v>
      </c>
      <c r="AT45" s="122">
        <f t="shared" si="16"/>
        <v>67.838143165245981</v>
      </c>
      <c r="AU45" s="120">
        <v>120</v>
      </c>
      <c r="AV45" s="137">
        <v>77.45</v>
      </c>
      <c r="AW45" s="137">
        <f t="shared" si="17"/>
        <v>79.541953373729072</v>
      </c>
      <c r="AX45" s="122">
        <f t="shared" si="18"/>
        <v>40.458046626270928</v>
      </c>
      <c r="AY45" s="120">
        <v>120</v>
      </c>
      <c r="AZ45" s="137">
        <v>50.15</v>
      </c>
      <c r="BA45" s="137">
        <f t="shared" si="19"/>
        <v>51.732540992059398</v>
      </c>
      <c r="BB45" s="122">
        <f t="shared" si="20"/>
        <v>68.267459007940602</v>
      </c>
      <c r="BC45" s="120">
        <v>120</v>
      </c>
      <c r="BD45" s="137">
        <v>63.32</v>
      </c>
      <c r="BE45" s="137">
        <f t="shared" si="21"/>
        <v>65.318135505826547</v>
      </c>
      <c r="BF45" s="122">
        <f t="shared" si="22"/>
        <v>54.681864494173453</v>
      </c>
      <c r="BG45" s="120">
        <v>120</v>
      </c>
      <c r="BH45" s="137">
        <v>75.17</v>
      </c>
      <c r="BI45" s="137">
        <f t="shared" si="23"/>
        <v>77.542075899762821</v>
      </c>
      <c r="BJ45" s="122">
        <f t="shared" si="24"/>
        <v>42.457924100237179</v>
      </c>
      <c r="BL45" s="124">
        <f t="shared" si="34"/>
        <v>49.443678891951095</v>
      </c>
      <c r="BM45" s="82">
        <f t="shared" si="37"/>
        <v>42.060302082975483</v>
      </c>
      <c r="BN45" s="124">
        <f t="shared" si="31"/>
        <v>40.809338103858551</v>
      </c>
      <c r="BO45" s="124">
        <f t="shared" si="32"/>
        <v>40.809338103858551</v>
      </c>
      <c r="BP45" s="124">
        <f t="shared" si="33"/>
        <v>54.053542332680216</v>
      </c>
      <c r="BQ45" s="82">
        <f t="shared" si="35"/>
        <v>45.435239903064783</v>
      </c>
      <c r="BR45" s="83"/>
      <c r="BS45" s="91"/>
      <c r="BT45" s="91"/>
      <c r="BU45" s="92"/>
      <c r="BV45" s="93"/>
      <c r="BW45" s="46"/>
      <c r="BX45" s="46"/>
      <c r="BY45" s="94"/>
      <c r="BZ45" s="46"/>
      <c r="CA45" s="46"/>
      <c r="CB45" s="86"/>
      <c r="CC45" s="86"/>
      <c r="CD45" s="86"/>
      <c r="CE45" s="86"/>
      <c r="CF45" s="86"/>
    </row>
    <row r="46" spans="1:84" s="147" customFormat="1" ht="15" thickBot="1" x14ac:dyDescent="0.4">
      <c r="A46" s="144">
        <v>44213</v>
      </c>
      <c r="B46" s="145">
        <v>39</v>
      </c>
      <c r="C46" s="220">
        <v>0</v>
      </c>
      <c r="D46" s="146">
        <v>0</v>
      </c>
      <c r="E46" s="221">
        <f t="shared" si="0"/>
        <v>0</v>
      </c>
      <c r="F46" s="222">
        <f t="shared" si="26"/>
        <v>0</v>
      </c>
      <c r="G46" s="220">
        <v>0</v>
      </c>
      <c r="H46" s="234">
        <v>0</v>
      </c>
      <c r="I46" s="223">
        <f t="shared" si="27"/>
        <v>0</v>
      </c>
      <c r="J46" s="224">
        <f t="shared" si="28"/>
        <v>0</v>
      </c>
      <c r="K46" s="220">
        <v>0</v>
      </c>
      <c r="L46" s="146">
        <v>0</v>
      </c>
      <c r="M46" s="221">
        <f t="shared" si="1"/>
        <v>0</v>
      </c>
      <c r="N46" s="222">
        <f t="shared" si="2"/>
        <v>0</v>
      </c>
      <c r="O46" s="220">
        <v>0</v>
      </c>
      <c r="P46" s="146">
        <v>0</v>
      </c>
      <c r="Q46" s="221">
        <f t="shared" si="3"/>
        <v>0</v>
      </c>
      <c r="R46" s="222">
        <f t="shared" si="4"/>
        <v>0</v>
      </c>
      <c r="S46" s="220">
        <v>0</v>
      </c>
      <c r="T46" s="146">
        <v>0</v>
      </c>
      <c r="U46" s="221">
        <f t="shared" si="5"/>
        <v>0</v>
      </c>
      <c r="V46" s="222">
        <f t="shared" si="6"/>
        <v>0</v>
      </c>
      <c r="W46" s="220">
        <v>0</v>
      </c>
      <c r="X46" s="146">
        <v>0</v>
      </c>
      <c r="Y46" s="221">
        <f t="shared" si="7"/>
        <v>0</v>
      </c>
      <c r="Z46" s="222">
        <f t="shared" si="8"/>
        <v>0</v>
      </c>
      <c r="AA46" s="220">
        <v>0</v>
      </c>
      <c r="AB46" s="146">
        <v>0</v>
      </c>
      <c r="AC46" s="221">
        <f t="shared" si="29"/>
        <v>0</v>
      </c>
      <c r="AD46" s="222">
        <f t="shared" si="30"/>
        <v>0</v>
      </c>
      <c r="AE46" s="220">
        <v>0</v>
      </c>
      <c r="AF46" s="146">
        <v>0</v>
      </c>
      <c r="AG46" s="221">
        <f t="shared" si="9"/>
        <v>0</v>
      </c>
      <c r="AH46" s="225">
        <f t="shared" si="10"/>
        <v>0</v>
      </c>
      <c r="AI46" s="220">
        <v>0</v>
      </c>
      <c r="AJ46" s="146">
        <v>0</v>
      </c>
      <c r="AK46" s="146">
        <f t="shared" si="11"/>
        <v>0</v>
      </c>
      <c r="AL46" s="146">
        <f t="shared" si="12"/>
        <v>0</v>
      </c>
      <c r="AM46" s="220">
        <v>0</v>
      </c>
      <c r="AN46" s="146">
        <v>0</v>
      </c>
      <c r="AO46" s="221">
        <f t="shared" si="13"/>
        <v>0</v>
      </c>
      <c r="AP46" s="222">
        <f t="shared" si="14"/>
        <v>0</v>
      </c>
      <c r="AQ46" s="220">
        <v>0</v>
      </c>
      <c r="AR46" s="146">
        <v>0</v>
      </c>
      <c r="AS46" s="146">
        <f t="shared" si="15"/>
        <v>0</v>
      </c>
      <c r="AT46" s="222">
        <f t="shared" si="16"/>
        <v>0</v>
      </c>
      <c r="AU46" s="220">
        <v>0</v>
      </c>
      <c r="AV46" s="146">
        <v>0</v>
      </c>
      <c r="AW46" s="146">
        <f t="shared" si="17"/>
        <v>0</v>
      </c>
      <c r="AX46" s="222">
        <f t="shared" si="18"/>
        <v>0</v>
      </c>
      <c r="AY46" s="220">
        <v>0</v>
      </c>
      <c r="AZ46" s="146">
        <v>0</v>
      </c>
      <c r="BA46" s="146">
        <f t="shared" si="19"/>
        <v>0</v>
      </c>
      <c r="BB46" s="222">
        <f t="shared" si="20"/>
        <v>0</v>
      </c>
      <c r="BC46" s="220">
        <v>0</v>
      </c>
      <c r="BD46" s="146">
        <v>0</v>
      </c>
      <c r="BE46" s="146">
        <f t="shared" si="21"/>
        <v>0</v>
      </c>
      <c r="BF46" s="222">
        <f t="shared" si="22"/>
        <v>0</v>
      </c>
      <c r="BG46" s="220">
        <v>0</v>
      </c>
      <c r="BH46" s="146">
        <v>0</v>
      </c>
      <c r="BI46" s="146">
        <f t="shared" si="23"/>
        <v>0</v>
      </c>
      <c r="BJ46" s="222">
        <f t="shared" si="24"/>
        <v>0</v>
      </c>
      <c r="BL46" s="148" t="e">
        <f t="shared" si="34"/>
        <v>#DIV/0!</v>
      </c>
      <c r="BM46" s="149" t="e">
        <f t="shared" si="37"/>
        <v>#DIV/0!</v>
      </c>
      <c r="BN46" s="148" t="e">
        <f t="shared" si="31"/>
        <v>#DIV/0!</v>
      </c>
      <c r="BO46" s="148" t="e">
        <f t="shared" si="32"/>
        <v>#DIV/0!</v>
      </c>
      <c r="BP46" s="148" t="e">
        <f t="shared" si="33"/>
        <v>#DIV/0!</v>
      </c>
      <c r="BQ46" s="149" t="e">
        <f t="shared" si="35"/>
        <v>#DIV/0!</v>
      </c>
      <c r="BR46" s="150"/>
      <c r="BS46" s="231"/>
      <c r="BT46" s="231"/>
      <c r="BU46" s="237"/>
      <c r="BV46" s="238"/>
      <c r="BW46" s="155"/>
      <c r="BX46" s="155"/>
      <c r="BY46" s="239"/>
      <c r="BZ46" s="155"/>
      <c r="CA46" s="155"/>
      <c r="CB46" s="151"/>
      <c r="CC46" s="151"/>
      <c r="CD46" s="151"/>
      <c r="CE46" s="151"/>
      <c r="CF46" s="151"/>
    </row>
    <row r="47" spans="1:84" ht="15" thickBot="1" x14ac:dyDescent="0.4">
      <c r="A47" s="79">
        <v>44214</v>
      </c>
      <c r="B47" s="80">
        <v>40</v>
      </c>
      <c r="C47" s="120">
        <v>120</v>
      </c>
      <c r="D47" s="137">
        <v>12.14</v>
      </c>
      <c r="E47" s="156">
        <f t="shared" si="0"/>
        <v>12.997032011871953</v>
      </c>
      <c r="F47" s="122">
        <f t="shared" si="26"/>
        <v>107.00296798812805</v>
      </c>
      <c r="G47" s="120">
        <v>120</v>
      </c>
      <c r="H47" s="81">
        <v>5.71</v>
      </c>
      <c r="I47" s="157">
        <f t="shared" si="27"/>
        <v>6.1131015475938097</v>
      </c>
      <c r="J47" s="123">
        <f t="shared" si="28"/>
        <v>113.88689845240619</v>
      </c>
      <c r="K47" s="120">
        <v>120</v>
      </c>
      <c r="L47" s="137">
        <v>0.62</v>
      </c>
      <c r="M47" s="156">
        <f t="shared" si="1"/>
        <v>0.6637693449226203</v>
      </c>
      <c r="N47" s="122">
        <f t="shared" si="2"/>
        <v>119.33623065507739</v>
      </c>
      <c r="O47" s="120">
        <v>120</v>
      </c>
      <c r="P47" s="137">
        <v>0.78</v>
      </c>
      <c r="Q47" s="156">
        <f t="shared" si="3"/>
        <v>0.8038750901782955</v>
      </c>
      <c r="R47" s="122">
        <f t="shared" si="4"/>
        <v>119.19612490982171</v>
      </c>
      <c r="S47" s="120">
        <v>120</v>
      </c>
      <c r="T47" s="137">
        <v>4.3</v>
      </c>
      <c r="U47" s="156">
        <f t="shared" si="5"/>
        <v>4.431619086880346</v>
      </c>
      <c r="V47" s="122">
        <f t="shared" si="6"/>
        <v>115.56838091311965</v>
      </c>
      <c r="W47" s="120">
        <v>120</v>
      </c>
      <c r="X47" s="137">
        <v>6.79</v>
      </c>
      <c r="Y47" s="156">
        <f t="shared" si="7"/>
        <v>6.9978357209110582</v>
      </c>
      <c r="Z47" s="122">
        <f t="shared" si="8"/>
        <v>113.00216427908894</v>
      </c>
      <c r="AA47" s="120">
        <v>120</v>
      </c>
      <c r="AB47" s="137">
        <v>23.4</v>
      </c>
      <c r="AC47" s="156">
        <f t="shared" si="29"/>
        <v>23.985059944666464</v>
      </c>
      <c r="AD47" s="122">
        <f t="shared" si="30"/>
        <v>96.01494005533354</v>
      </c>
      <c r="AE47" s="120">
        <v>120</v>
      </c>
      <c r="AF47" s="137">
        <v>7.27</v>
      </c>
      <c r="AG47" s="156">
        <f t="shared" si="9"/>
        <v>7.4517686238344094</v>
      </c>
      <c r="AH47" s="136">
        <f t="shared" si="10"/>
        <v>112.54823137616559</v>
      </c>
      <c r="AI47" s="120">
        <v>120</v>
      </c>
      <c r="AJ47" s="137">
        <v>5.59</v>
      </c>
      <c r="AK47" s="137">
        <f t="shared" si="11"/>
        <v>5.729764320114767</v>
      </c>
      <c r="AL47" s="137">
        <f t="shared" si="12"/>
        <v>114.27023567988523</v>
      </c>
      <c r="AM47" s="120">
        <v>120</v>
      </c>
      <c r="AN47" s="137">
        <v>11.65</v>
      </c>
      <c r="AO47" s="156">
        <f t="shared" si="13"/>
        <v>11.964670843175517</v>
      </c>
      <c r="AP47" s="122">
        <f t="shared" si="14"/>
        <v>108.03532915682449</v>
      </c>
      <c r="AQ47" s="120">
        <v>120</v>
      </c>
      <c r="AR47" s="137">
        <v>19.79</v>
      </c>
      <c r="AS47" s="137">
        <f t="shared" si="15"/>
        <v>20.324535277806305</v>
      </c>
      <c r="AT47" s="122">
        <f t="shared" si="16"/>
        <v>99.675464722193695</v>
      </c>
      <c r="AU47" s="120">
        <v>120</v>
      </c>
      <c r="AV47" s="137">
        <v>28.97</v>
      </c>
      <c r="AW47" s="137">
        <f t="shared" si="17"/>
        <v>29.75249050015405</v>
      </c>
      <c r="AX47" s="122">
        <f t="shared" si="18"/>
        <v>90.247509499845947</v>
      </c>
      <c r="AY47" s="120">
        <v>120</v>
      </c>
      <c r="AZ47" s="137">
        <v>8.1</v>
      </c>
      <c r="BA47" s="137">
        <f t="shared" si="19"/>
        <v>8.3556048262349183</v>
      </c>
      <c r="BB47" s="122">
        <f t="shared" si="20"/>
        <v>111.64439517376508</v>
      </c>
      <c r="BC47" s="120">
        <v>120</v>
      </c>
      <c r="BD47" s="137">
        <v>31.22</v>
      </c>
      <c r="BE47" s="137">
        <f t="shared" si="21"/>
        <v>32.205183046302984</v>
      </c>
      <c r="BF47" s="122">
        <f t="shared" si="22"/>
        <v>87.794816953697023</v>
      </c>
      <c r="BG47" s="120">
        <v>120</v>
      </c>
      <c r="BH47" s="137">
        <v>19.8</v>
      </c>
      <c r="BI47" s="137">
        <f t="shared" si="23"/>
        <v>20.424811797463136</v>
      </c>
      <c r="BJ47" s="122">
        <f t="shared" si="24"/>
        <v>99.575188202536864</v>
      </c>
      <c r="BL47" s="124">
        <f t="shared" si="34"/>
        <v>5.4927508067745503</v>
      </c>
      <c r="BM47" s="82">
        <f t="shared" si="37"/>
        <v>3.3981471938804719</v>
      </c>
      <c r="BN47" s="124">
        <f t="shared" si="31"/>
        <v>10.324053580171011</v>
      </c>
      <c r="BO47" s="124">
        <f t="shared" si="32"/>
        <v>10.324053580171011</v>
      </c>
      <c r="BP47" s="124">
        <f t="shared" si="33"/>
        <v>16.940444352778066</v>
      </c>
      <c r="BQ47" s="82">
        <f t="shared" si="35"/>
        <v>9.2958899027550217</v>
      </c>
      <c r="BR47" s="83"/>
      <c r="BS47" s="91"/>
      <c r="BT47" s="91"/>
      <c r="BU47" s="92"/>
      <c r="BV47" s="93"/>
      <c r="BW47" s="129"/>
      <c r="BX47" s="89"/>
      <c r="BY47" s="90"/>
      <c r="BZ47" s="90"/>
      <c r="CA47" s="89"/>
      <c r="CB47" s="86"/>
      <c r="CC47" s="86"/>
      <c r="CD47" s="86"/>
      <c r="CE47" s="86"/>
      <c r="CF47" s="86"/>
    </row>
    <row r="48" spans="1:84" ht="15" thickBot="1" x14ac:dyDescent="0.4">
      <c r="A48" s="79">
        <v>44215</v>
      </c>
      <c r="B48" s="80">
        <v>41</v>
      </c>
      <c r="C48" s="120">
        <v>120</v>
      </c>
      <c r="D48" s="137">
        <v>25.78</v>
      </c>
      <c r="E48" s="156">
        <f t="shared" si="0"/>
        <v>27.599957600169599</v>
      </c>
      <c r="F48" s="122">
        <f t="shared" si="26"/>
        <v>92.400042399830397</v>
      </c>
      <c r="G48" s="120">
        <v>120</v>
      </c>
      <c r="H48" s="81">
        <v>33.36</v>
      </c>
      <c r="I48" s="157">
        <f t="shared" si="27"/>
        <v>35.715073139707442</v>
      </c>
      <c r="J48" s="123">
        <f t="shared" si="28"/>
        <v>84.284926860292558</v>
      </c>
      <c r="K48" s="120">
        <v>120</v>
      </c>
      <c r="L48" s="137">
        <v>20.94</v>
      </c>
      <c r="M48" s="156">
        <f t="shared" si="1"/>
        <v>22.418274326902697</v>
      </c>
      <c r="N48" s="122">
        <f t="shared" si="2"/>
        <v>97.58172567309731</v>
      </c>
      <c r="O48" s="120">
        <v>120</v>
      </c>
      <c r="P48" s="137">
        <v>27.4</v>
      </c>
      <c r="Q48" s="156">
        <f t="shared" si="3"/>
        <v>28.238689065237555</v>
      </c>
      <c r="R48" s="122">
        <f t="shared" si="4"/>
        <v>91.761310934762449</v>
      </c>
      <c r="S48" s="120">
        <v>120</v>
      </c>
      <c r="T48" s="137">
        <v>32.979999999999997</v>
      </c>
      <c r="U48" s="156">
        <f t="shared" si="5"/>
        <v>33.989487787282279</v>
      </c>
      <c r="V48" s="122">
        <f t="shared" si="6"/>
        <v>86.010512212717714</v>
      </c>
      <c r="W48" s="120">
        <v>120</v>
      </c>
      <c r="X48" s="137">
        <v>30.65</v>
      </c>
      <c r="Y48" s="156">
        <f t="shared" si="7"/>
        <v>31.588168607647116</v>
      </c>
      <c r="Z48" s="122">
        <f t="shared" si="8"/>
        <v>88.41183139235288</v>
      </c>
      <c r="AA48" s="120">
        <v>120</v>
      </c>
      <c r="AB48" s="137">
        <v>28.2</v>
      </c>
      <c r="AC48" s="156">
        <f t="shared" si="29"/>
        <v>28.905072241008305</v>
      </c>
      <c r="AD48" s="122">
        <f t="shared" si="30"/>
        <v>91.094927758991702</v>
      </c>
      <c r="AE48" s="120">
        <v>120</v>
      </c>
      <c r="AF48" s="137">
        <v>19.489999999999998</v>
      </c>
      <c r="AG48" s="156">
        <f t="shared" si="9"/>
        <v>19.977299928271343</v>
      </c>
      <c r="AH48" s="136">
        <f t="shared" si="10"/>
        <v>100.02270007172865</v>
      </c>
      <c r="AI48" s="120">
        <v>120</v>
      </c>
      <c r="AJ48" s="137">
        <v>51.43</v>
      </c>
      <c r="AK48" s="137">
        <f t="shared" si="11"/>
        <v>52.715881750179328</v>
      </c>
      <c r="AL48" s="137">
        <f t="shared" si="12"/>
        <v>67.284118249820665</v>
      </c>
      <c r="AM48" s="120">
        <v>120</v>
      </c>
      <c r="AN48" s="137">
        <v>30.62</v>
      </c>
      <c r="AO48" s="156">
        <f t="shared" si="13"/>
        <v>31.447057615281913</v>
      </c>
      <c r="AP48" s="122">
        <f t="shared" si="14"/>
        <v>88.552942384718079</v>
      </c>
      <c r="AQ48" s="120">
        <v>120</v>
      </c>
      <c r="AR48" s="137">
        <v>36.76</v>
      </c>
      <c r="AS48" s="137">
        <f t="shared" si="15"/>
        <v>37.752901304303172</v>
      </c>
      <c r="AT48" s="122">
        <f t="shared" si="16"/>
        <v>82.24709869569682</v>
      </c>
      <c r="AU48" s="120">
        <v>120</v>
      </c>
      <c r="AV48" s="137">
        <v>38.369999999999997</v>
      </c>
      <c r="AW48" s="137">
        <f t="shared" si="17"/>
        <v>39.406388004518838</v>
      </c>
      <c r="AX48" s="122">
        <f t="shared" si="18"/>
        <v>80.593611995481155</v>
      </c>
      <c r="AY48" s="120">
        <v>120</v>
      </c>
      <c r="AZ48" s="137">
        <v>31.58</v>
      </c>
      <c r="BA48" s="137">
        <f t="shared" si="19"/>
        <v>32.57654326080231</v>
      </c>
      <c r="BB48" s="122">
        <f t="shared" si="20"/>
        <v>87.42345673919769</v>
      </c>
      <c r="BC48" s="120">
        <v>120</v>
      </c>
      <c r="BD48" s="137">
        <v>23.7</v>
      </c>
      <c r="BE48" s="137">
        <f t="shared" si="21"/>
        <v>24.447880787872538</v>
      </c>
      <c r="BF48" s="122">
        <f t="shared" si="22"/>
        <v>95.552119212127465</v>
      </c>
      <c r="BG48" s="120">
        <v>120</v>
      </c>
      <c r="BH48" s="137">
        <v>61.34</v>
      </c>
      <c r="BI48" s="137">
        <f t="shared" si="23"/>
        <v>63.275654326080236</v>
      </c>
      <c r="BJ48" s="122">
        <f t="shared" si="24"/>
        <v>56.724345673919764</v>
      </c>
      <c r="BL48" s="124">
        <f t="shared" si="34"/>
        <v>23.814806962994375</v>
      </c>
      <c r="BM48" s="82">
        <f t="shared" si="37"/>
        <v>26.06009596115749</v>
      </c>
      <c r="BN48" s="124">
        <f t="shared" si="31"/>
        <v>28.221737199849716</v>
      </c>
      <c r="BO48" s="124">
        <f t="shared" si="32"/>
        <v>28.221737199849716</v>
      </c>
      <c r="BP48" s="124">
        <f t="shared" si="33"/>
        <v>33.416688437431972</v>
      </c>
      <c r="BQ48" s="82">
        <f t="shared" si="35"/>
        <v>27.947013152256652</v>
      </c>
      <c r="BR48" s="83"/>
      <c r="BS48" s="91"/>
      <c r="BT48" s="91"/>
      <c r="BU48" s="92"/>
      <c r="BV48" s="93"/>
      <c r="BW48" s="129"/>
      <c r="BX48" s="46"/>
      <c r="BY48" s="46"/>
      <c r="BZ48" s="46"/>
      <c r="CA48" s="46"/>
      <c r="CB48" s="86"/>
      <c r="CC48" s="86"/>
      <c r="CD48" s="86"/>
      <c r="CE48" s="86"/>
      <c r="CF48" s="86"/>
    </row>
    <row r="49" spans="1:84" ht="15" thickBot="1" x14ac:dyDescent="0.4">
      <c r="A49" s="79">
        <v>44216</v>
      </c>
      <c r="B49" s="80">
        <v>42</v>
      </c>
      <c r="C49" s="120">
        <v>120</v>
      </c>
      <c r="D49" s="137">
        <v>28.22</v>
      </c>
      <c r="E49" s="156">
        <f t="shared" si="0"/>
        <v>30.212211151155394</v>
      </c>
      <c r="F49" s="122">
        <f t="shared" si="26"/>
        <v>89.787788848844599</v>
      </c>
      <c r="G49" s="120">
        <v>120</v>
      </c>
      <c r="H49" s="81">
        <v>11.81</v>
      </c>
      <c r="I49" s="157">
        <f t="shared" si="27"/>
        <v>12.643735425058299</v>
      </c>
      <c r="J49" s="123">
        <f t="shared" si="28"/>
        <v>107.3562645749417</v>
      </c>
      <c r="K49" s="120">
        <v>120</v>
      </c>
      <c r="L49" s="137">
        <v>11.11</v>
      </c>
      <c r="M49" s="156">
        <f t="shared" si="1"/>
        <v>11.894318422726309</v>
      </c>
      <c r="N49" s="122">
        <f t="shared" si="2"/>
        <v>108.10568157727369</v>
      </c>
      <c r="O49" s="120">
        <v>120</v>
      </c>
      <c r="P49" s="137">
        <v>10.98</v>
      </c>
      <c r="Q49" s="156">
        <f t="shared" si="3"/>
        <v>11.316087807894466</v>
      </c>
      <c r="R49" s="122">
        <f t="shared" si="4"/>
        <v>108.68391219210554</v>
      </c>
      <c r="S49" s="120">
        <v>120</v>
      </c>
      <c r="T49" s="137">
        <v>12.99</v>
      </c>
      <c r="U49" s="156">
        <f t="shared" si="5"/>
        <v>13.387612078738535</v>
      </c>
      <c r="V49" s="122">
        <f t="shared" si="6"/>
        <v>106.61238792126147</v>
      </c>
      <c r="W49" s="120">
        <v>120</v>
      </c>
      <c r="X49" s="137">
        <v>14.33</v>
      </c>
      <c r="Y49" s="156">
        <f t="shared" si="7"/>
        <v>14.768628259301247</v>
      </c>
      <c r="Z49" s="122">
        <f t="shared" si="8"/>
        <v>105.23137174069875</v>
      </c>
      <c r="AA49" s="120">
        <v>120</v>
      </c>
      <c r="AB49" s="137">
        <v>31.85</v>
      </c>
      <c r="AC49" s="156">
        <f t="shared" si="29"/>
        <v>32.646331591351583</v>
      </c>
      <c r="AD49" s="122">
        <f t="shared" si="30"/>
        <v>87.353668408648417</v>
      </c>
      <c r="AE49" s="120">
        <v>120</v>
      </c>
      <c r="AF49" s="137">
        <v>36.1</v>
      </c>
      <c r="AG49" s="156">
        <f t="shared" si="9"/>
        <v>37.002592478737583</v>
      </c>
      <c r="AH49" s="136">
        <f t="shared" si="10"/>
        <v>82.997407521262417</v>
      </c>
      <c r="AI49" s="120">
        <v>120</v>
      </c>
      <c r="AJ49" s="137">
        <v>10.65</v>
      </c>
      <c r="AK49" s="137">
        <f t="shared" si="11"/>
        <v>10.916277282508457</v>
      </c>
      <c r="AL49" s="137">
        <f t="shared" si="12"/>
        <v>109.08372271749154</v>
      </c>
      <c r="AM49" s="120">
        <v>120</v>
      </c>
      <c r="AN49" s="137">
        <v>11.83</v>
      </c>
      <c r="AO49" s="156">
        <f t="shared" si="13"/>
        <v>12.149532710280374</v>
      </c>
      <c r="AP49" s="122">
        <f t="shared" si="14"/>
        <v>107.85046728971963</v>
      </c>
      <c r="AQ49" s="120">
        <v>120</v>
      </c>
      <c r="AR49" s="137">
        <v>23.64</v>
      </c>
      <c r="AS49" s="137">
        <f t="shared" si="15"/>
        <v>24.278525213104651</v>
      </c>
      <c r="AT49" s="122">
        <f t="shared" si="16"/>
        <v>95.721474786895357</v>
      </c>
      <c r="AU49" s="120">
        <v>120</v>
      </c>
      <c r="AV49" s="137">
        <v>15.94</v>
      </c>
      <c r="AW49" s="137">
        <f t="shared" si="17"/>
        <v>16.37054534250796</v>
      </c>
      <c r="AX49" s="122">
        <f t="shared" si="18"/>
        <v>103.62945465749203</v>
      </c>
      <c r="AY49" s="120">
        <v>120</v>
      </c>
      <c r="AZ49" s="137">
        <v>21.38</v>
      </c>
      <c r="BA49" s="137">
        <f t="shared" si="19"/>
        <v>22.054670516654635</v>
      </c>
      <c r="BB49" s="122">
        <f t="shared" si="20"/>
        <v>97.945329483345361</v>
      </c>
      <c r="BC49" s="120">
        <v>120</v>
      </c>
      <c r="BD49" s="137">
        <v>49.8</v>
      </c>
      <c r="BE49" s="137">
        <f t="shared" si="21"/>
        <v>51.371496339073943</v>
      </c>
      <c r="BF49" s="122">
        <f t="shared" si="22"/>
        <v>68.628503660926057</v>
      </c>
      <c r="BG49" s="120">
        <v>120</v>
      </c>
      <c r="BH49" s="137">
        <v>41.44</v>
      </c>
      <c r="BI49" s="137">
        <f t="shared" si="23"/>
        <v>42.747686913478397</v>
      </c>
      <c r="BJ49" s="122">
        <f t="shared" si="24"/>
        <v>77.25231308652161</v>
      </c>
      <c r="BL49" s="124">
        <f t="shared" si="34"/>
        <v>15.208406944150003</v>
      </c>
      <c r="BM49" s="82">
        <f t="shared" si="37"/>
        <v>10.964535596092848</v>
      </c>
      <c r="BN49" s="124">
        <f t="shared" si="31"/>
        <v>22.379222597943787</v>
      </c>
      <c r="BO49" s="124">
        <f t="shared" si="32"/>
        <v>22.379222597943787</v>
      </c>
      <c r="BP49" s="124">
        <f t="shared" si="33"/>
        <v>32.270514935890823</v>
      </c>
      <c r="BQ49" s="82">
        <f t="shared" si="35"/>
        <v>20.640380534404251</v>
      </c>
      <c r="BR49" s="83"/>
      <c r="BS49" s="91"/>
      <c r="BT49" s="91"/>
      <c r="BU49" s="92"/>
      <c r="BV49" s="93"/>
      <c r="BW49" s="46"/>
      <c r="BX49" s="46"/>
      <c r="BY49" s="46"/>
      <c r="BZ49" s="46"/>
      <c r="CA49" s="46"/>
      <c r="CB49" s="86"/>
      <c r="CC49" s="86"/>
      <c r="CD49" s="86"/>
      <c r="CE49" s="86"/>
      <c r="CF49" s="86"/>
    </row>
    <row r="50" spans="1:84" ht="15" thickBot="1" x14ac:dyDescent="0.4">
      <c r="A50" s="79">
        <v>44217</v>
      </c>
      <c r="B50" s="80">
        <v>43</v>
      </c>
      <c r="C50" s="120">
        <v>120</v>
      </c>
      <c r="D50" s="137">
        <v>26.53</v>
      </c>
      <c r="E50" s="156">
        <f t="shared" si="0"/>
        <v>28.402904388382449</v>
      </c>
      <c r="F50" s="122">
        <f t="shared" si="26"/>
        <v>91.597095611617547</v>
      </c>
      <c r="G50" s="120">
        <v>120</v>
      </c>
      <c r="H50" s="81">
        <v>20.54</v>
      </c>
      <c r="I50" s="157">
        <f t="shared" si="27"/>
        <v>21.990036039855841</v>
      </c>
      <c r="J50" s="123">
        <f t="shared" si="28"/>
        <v>98.009963960144162</v>
      </c>
      <c r="K50" s="120">
        <v>120</v>
      </c>
      <c r="L50" s="137">
        <v>20.329999999999998</v>
      </c>
      <c r="M50" s="156">
        <f t="shared" si="1"/>
        <v>21.765210939156244</v>
      </c>
      <c r="N50" s="122">
        <f t="shared" si="2"/>
        <v>98.234789060843752</v>
      </c>
      <c r="O50" s="120">
        <v>120</v>
      </c>
      <c r="P50" s="137">
        <v>22.72</v>
      </c>
      <c r="Q50" s="156">
        <f t="shared" si="3"/>
        <v>23.415438524167779</v>
      </c>
      <c r="R50" s="122">
        <f t="shared" si="4"/>
        <v>96.584561475832217</v>
      </c>
      <c r="S50" s="120">
        <v>120</v>
      </c>
      <c r="T50" s="137">
        <v>12.55</v>
      </c>
      <c r="U50" s="156">
        <f t="shared" si="5"/>
        <v>12.934144079150778</v>
      </c>
      <c r="V50" s="122">
        <f t="shared" si="6"/>
        <v>107.06585592084922</v>
      </c>
      <c r="W50" s="120">
        <v>120</v>
      </c>
      <c r="X50" s="137">
        <v>11.74</v>
      </c>
      <c r="Y50" s="156">
        <f t="shared" si="7"/>
        <v>12.099350716273317</v>
      </c>
      <c r="Z50" s="122">
        <f t="shared" si="8"/>
        <v>107.90064928372668</v>
      </c>
      <c r="AA50" s="120">
        <v>120</v>
      </c>
      <c r="AB50" s="137">
        <v>28.69</v>
      </c>
      <c r="AC50" s="156">
        <f t="shared" si="29"/>
        <v>29.407323496259867</v>
      </c>
      <c r="AD50" s="122">
        <f t="shared" si="30"/>
        <v>90.592676503740137</v>
      </c>
      <c r="AE50" s="120">
        <v>120</v>
      </c>
      <c r="AF50" s="137">
        <v>15.69</v>
      </c>
      <c r="AG50" s="156">
        <f t="shared" si="9"/>
        <v>16.082290193667387</v>
      </c>
      <c r="AH50" s="136">
        <f t="shared" si="10"/>
        <v>103.91770980633261</v>
      </c>
      <c r="AI50" s="120">
        <v>120</v>
      </c>
      <c r="AJ50" s="137">
        <v>26.54</v>
      </c>
      <c r="AK50" s="137">
        <f t="shared" si="11"/>
        <v>27.203567988523421</v>
      </c>
      <c r="AL50" s="137">
        <f t="shared" si="12"/>
        <v>92.796432011476583</v>
      </c>
      <c r="AM50" s="120">
        <v>120</v>
      </c>
      <c r="AN50" s="137">
        <v>13.28</v>
      </c>
      <c r="AO50" s="156">
        <f t="shared" si="13"/>
        <v>13.638697750847282</v>
      </c>
      <c r="AP50" s="122">
        <f t="shared" si="14"/>
        <v>106.36130224915271</v>
      </c>
      <c r="AQ50" s="120">
        <v>120</v>
      </c>
      <c r="AR50" s="137">
        <v>22.3</v>
      </c>
      <c r="AS50" s="137">
        <f t="shared" si="15"/>
        <v>22.902331313546267</v>
      </c>
      <c r="AT50" s="122">
        <f t="shared" si="16"/>
        <v>97.09766868645373</v>
      </c>
      <c r="AU50" s="120">
        <v>120</v>
      </c>
      <c r="AV50" s="137">
        <v>16.559999999999999</v>
      </c>
      <c r="AW50" s="137">
        <f t="shared" si="17"/>
        <v>17.007291773646912</v>
      </c>
      <c r="AX50" s="122">
        <f t="shared" si="18"/>
        <v>102.99270822635309</v>
      </c>
      <c r="AY50" s="120">
        <v>120</v>
      </c>
      <c r="AZ50" s="137">
        <v>25.26</v>
      </c>
      <c r="BA50" s="137">
        <f t="shared" si="19"/>
        <v>26.057108384036304</v>
      </c>
      <c r="BB50" s="122">
        <f t="shared" si="20"/>
        <v>93.942891615963703</v>
      </c>
      <c r="BC50" s="120">
        <v>120</v>
      </c>
      <c r="BD50" s="137">
        <v>32.94</v>
      </c>
      <c r="BE50" s="137">
        <f t="shared" si="21"/>
        <v>33.979459626688666</v>
      </c>
      <c r="BF50" s="122">
        <f t="shared" si="22"/>
        <v>86.020540373311334</v>
      </c>
      <c r="BG50" s="120">
        <v>120</v>
      </c>
      <c r="BH50" s="137">
        <v>23.32</v>
      </c>
      <c r="BI50" s="137">
        <f t="shared" si="23"/>
        <v>24.055889450345468</v>
      </c>
      <c r="BJ50" s="122">
        <f t="shared" si="24"/>
        <v>95.944110549654539</v>
      </c>
      <c r="BL50" s="124">
        <f t="shared" si="34"/>
        <v>20.043930935387372</v>
      </c>
      <c r="BM50" s="82">
        <f t="shared" si="37"/>
        <v>13.458037033219966</v>
      </c>
      <c r="BN50" s="124">
        <f t="shared" si="31"/>
        <v>20.192550466236298</v>
      </c>
      <c r="BO50" s="124">
        <f t="shared" si="32"/>
        <v>20.192550466236298</v>
      </c>
      <c r="BP50" s="124">
        <f t="shared" si="33"/>
        <v>23.359015961408453</v>
      </c>
      <c r="BQ50" s="82">
        <f t="shared" si="35"/>
        <v>19.44921697249768</v>
      </c>
      <c r="BR50" s="83"/>
      <c r="BS50" s="91"/>
      <c r="BT50" s="91"/>
      <c r="BU50" s="92"/>
      <c r="BV50" s="92"/>
      <c r="BW50" s="46"/>
      <c r="BX50" s="46"/>
      <c r="BY50" s="46"/>
      <c r="BZ50" s="46"/>
      <c r="CA50" s="46"/>
      <c r="CB50" s="86"/>
      <c r="CC50" s="86"/>
      <c r="CD50" s="86"/>
      <c r="CE50" s="86"/>
      <c r="CF50" s="86"/>
    </row>
    <row r="51" spans="1:84" ht="15" thickBot="1" x14ac:dyDescent="0.4">
      <c r="A51" s="79">
        <v>44218</v>
      </c>
      <c r="B51" s="80">
        <v>44</v>
      </c>
      <c r="C51" s="120">
        <v>120</v>
      </c>
      <c r="D51" s="137">
        <v>29.16</v>
      </c>
      <c r="E51" s="156">
        <f t="shared" si="0"/>
        <v>31.218571125715499</v>
      </c>
      <c r="F51" s="122">
        <f t="shared" si="26"/>
        <v>88.781428874284501</v>
      </c>
      <c r="G51" s="120">
        <v>120</v>
      </c>
      <c r="H51" s="81">
        <v>21.51</v>
      </c>
      <c r="I51" s="157">
        <f t="shared" si="27"/>
        <v>23.028513885944459</v>
      </c>
      <c r="J51" s="123">
        <f t="shared" si="28"/>
        <v>96.971486114055537</v>
      </c>
      <c r="K51" s="120">
        <v>120</v>
      </c>
      <c r="L51" s="137">
        <v>21.52</v>
      </c>
      <c r="M51" s="156">
        <f t="shared" si="1"/>
        <v>23.039219843120627</v>
      </c>
      <c r="N51" s="122">
        <f t="shared" si="2"/>
        <v>96.960780156879366</v>
      </c>
      <c r="O51" s="120">
        <v>120</v>
      </c>
      <c r="P51" s="137">
        <v>23.16</v>
      </c>
      <c r="Q51" s="156">
        <f t="shared" si="3"/>
        <v>23.868906523755541</v>
      </c>
      <c r="R51" s="122">
        <f t="shared" si="4"/>
        <v>96.131093476244459</v>
      </c>
      <c r="S51" s="120">
        <v>120</v>
      </c>
      <c r="T51" s="137">
        <v>28.07</v>
      </c>
      <c r="U51" s="156">
        <f t="shared" si="5"/>
        <v>28.92919715551891</v>
      </c>
      <c r="V51" s="122">
        <f t="shared" si="6"/>
        <v>91.070802844481094</v>
      </c>
      <c r="W51" s="120">
        <v>120</v>
      </c>
      <c r="X51" s="137">
        <v>20.239999999999998</v>
      </c>
      <c r="Y51" s="156">
        <f t="shared" si="7"/>
        <v>20.859527981036791</v>
      </c>
      <c r="Z51" s="122">
        <f t="shared" si="8"/>
        <v>99.140472018963209</v>
      </c>
      <c r="AA51" s="120">
        <v>120</v>
      </c>
      <c r="AB51" s="137">
        <v>46.9</v>
      </c>
      <c r="AC51" s="156">
        <f t="shared" si="29"/>
        <v>48.072620145506718</v>
      </c>
      <c r="AD51" s="122">
        <f t="shared" si="30"/>
        <v>71.927379854493282</v>
      </c>
      <c r="AE51" s="120">
        <v>120</v>
      </c>
      <c r="AF51" s="137">
        <v>34.72</v>
      </c>
      <c r="AG51" s="156">
        <f t="shared" si="9"/>
        <v>35.588088943539304</v>
      </c>
      <c r="AH51" s="136">
        <f t="shared" si="10"/>
        <v>84.411911056460696</v>
      </c>
      <c r="AI51" s="120">
        <v>120</v>
      </c>
      <c r="AJ51" s="137">
        <v>25.54</v>
      </c>
      <c r="AK51" s="137">
        <f t="shared" si="11"/>
        <v>26.178565426785532</v>
      </c>
      <c r="AL51" s="137">
        <f t="shared" si="12"/>
        <v>93.821434573214475</v>
      </c>
      <c r="AM51" s="120">
        <v>120</v>
      </c>
      <c r="AN51" s="137">
        <v>35.19</v>
      </c>
      <c r="AO51" s="156">
        <f t="shared" si="13"/>
        <v>36.140495018999687</v>
      </c>
      <c r="AP51" s="122">
        <f t="shared" si="14"/>
        <v>83.859504981000313</v>
      </c>
      <c r="AQ51" s="120">
        <v>120</v>
      </c>
      <c r="AR51" s="137">
        <v>31.94</v>
      </c>
      <c r="AS51" s="137">
        <f t="shared" si="15"/>
        <v>32.8027113073842</v>
      </c>
      <c r="AT51" s="122">
        <f t="shared" si="16"/>
        <v>87.1972886926158</v>
      </c>
      <c r="AU51" s="120">
        <v>120</v>
      </c>
      <c r="AV51" s="137">
        <v>36.53</v>
      </c>
      <c r="AW51" s="137">
        <f t="shared" si="17"/>
        <v>37.516688918558074</v>
      </c>
      <c r="AX51" s="122">
        <f t="shared" si="18"/>
        <v>82.483311081441926</v>
      </c>
      <c r="AY51" s="120">
        <v>120</v>
      </c>
      <c r="AZ51" s="137">
        <v>46.71</v>
      </c>
      <c r="BA51" s="137">
        <f t="shared" si="19"/>
        <v>48.183987831288029</v>
      </c>
      <c r="BB51" s="122">
        <f t="shared" si="20"/>
        <v>71.816012168711978</v>
      </c>
      <c r="BC51" s="120">
        <v>120</v>
      </c>
      <c r="BD51" s="137">
        <v>41.53</v>
      </c>
      <c r="BE51" s="137">
        <f t="shared" si="21"/>
        <v>42.84052696710323</v>
      </c>
      <c r="BF51" s="122">
        <f t="shared" si="22"/>
        <v>77.15947303289677</v>
      </c>
      <c r="BG51" s="120">
        <v>120</v>
      </c>
      <c r="BH51" s="137">
        <v>44.27</v>
      </c>
      <c r="BI51" s="137">
        <f t="shared" si="23"/>
        <v>45.666990821903688</v>
      </c>
      <c r="BJ51" s="122">
        <f t="shared" si="24"/>
        <v>74.333009178096319</v>
      </c>
      <c r="BL51" s="124">
        <f t="shared" si="34"/>
        <v>21.46841801521683</v>
      </c>
      <c r="BM51" s="82">
        <f t="shared" si="37"/>
        <v>20.460453238975344</v>
      </c>
      <c r="BN51" s="124">
        <f t="shared" si="31"/>
        <v>30.510909587730989</v>
      </c>
      <c r="BO51" s="124">
        <f t="shared" si="32"/>
        <v>30.510909587730989</v>
      </c>
      <c r="BP51" s="124">
        <f t="shared" si="33"/>
        <v>37.96986267230416</v>
      </c>
      <c r="BQ51" s="82">
        <f t="shared" si="35"/>
        <v>28.184110620391664</v>
      </c>
      <c r="BR51" s="83"/>
      <c r="BS51" s="91"/>
      <c r="BT51" s="91"/>
      <c r="BU51" s="92"/>
      <c r="BV51" s="92"/>
      <c r="BW51" s="46"/>
      <c r="BX51" s="46"/>
      <c r="BY51" s="46"/>
      <c r="BZ51" s="46"/>
      <c r="CA51" s="46"/>
      <c r="CB51" s="86"/>
      <c r="CC51" s="86"/>
      <c r="CD51" s="86"/>
      <c r="CE51" s="86"/>
      <c r="CF51" s="86"/>
    </row>
    <row r="52" spans="1:84" ht="15" thickBot="1" x14ac:dyDescent="0.4">
      <c r="A52" s="79">
        <v>44219</v>
      </c>
      <c r="B52" s="80">
        <v>45</v>
      </c>
      <c r="C52" s="120">
        <v>120</v>
      </c>
      <c r="D52" s="137">
        <v>11.5</v>
      </c>
      <c r="E52" s="156">
        <f t="shared" si="0"/>
        <v>12.311850752596989</v>
      </c>
      <c r="F52" s="122">
        <f t="shared" si="26"/>
        <v>107.688149247403</v>
      </c>
      <c r="G52" s="120">
        <v>120</v>
      </c>
      <c r="H52" s="81">
        <v>6.71</v>
      </c>
      <c r="I52" s="157">
        <f t="shared" si="27"/>
        <v>7.183697265210939</v>
      </c>
      <c r="J52" s="123">
        <f t="shared" si="28"/>
        <v>112.81630273478906</v>
      </c>
      <c r="K52" s="120">
        <v>120</v>
      </c>
      <c r="L52" s="137">
        <v>8.31</v>
      </c>
      <c r="M52" s="156">
        <f t="shared" si="1"/>
        <v>8.8966504133983477</v>
      </c>
      <c r="N52" s="122">
        <f t="shared" si="2"/>
        <v>111.10334958660165</v>
      </c>
      <c r="O52" s="120">
        <v>120</v>
      </c>
      <c r="P52" s="137">
        <v>10.34</v>
      </c>
      <c r="Q52" s="156">
        <f t="shared" si="3"/>
        <v>10.656497990312275</v>
      </c>
      <c r="R52" s="122">
        <f t="shared" si="4"/>
        <v>109.34350200968773</v>
      </c>
      <c r="S52" s="120">
        <v>120</v>
      </c>
      <c r="T52" s="137">
        <v>15.33</v>
      </c>
      <c r="U52" s="156">
        <f t="shared" si="5"/>
        <v>15.799237349273421</v>
      </c>
      <c r="V52" s="122">
        <f t="shared" si="6"/>
        <v>104.20076265072657</v>
      </c>
      <c r="W52" s="120">
        <v>120</v>
      </c>
      <c r="X52" s="137">
        <v>13.76</v>
      </c>
      <c r="Y52" s="156">
        <f t="shared" si="7"/>
        <v>14.181181078017108</v>
      </c>
      <c r="Z52" s="122">
        <f t="shared" si="8"/>
        <v>105.8188189219829</v>
      </c>
      <c r="AA52" s="120">
        <v>120</v>
      </c>
      <c r="AB52" s="137">
        <v>17.16</v>
      </c>
      <c r="AC52" s="156">
        <f t="shared" si="29"/>
        <v>17.589043959422074</v>
      </c>
      <c r="AD52" s="122">
        <f t="shared" si="30"/>
        <v>102.41095604057793</v>
      </c>
      <c r="AE52" s="120">
        <v>120</v>
      </c>
      <c r="AF52" s="137">
        <v>18.649999999999999</v>
      </c>
      <c r="AG52" s="156">
        <f t="shared" si="9"/>
        <v>19.116297776411521</v>
      </c>
      <c r="AH52" s="136">
        <f t="shared" si="10"/>
        <v>100.88370222358847</v>
      </c>
      <c r="AI52" s="120">
        <v>120</v>
      </c>
      <c r="AJ52" s="137">
        <v>18.91</v>
      </c>
      <c r="AK52" s="137">
        <f t="shared" si="11"/>
        <v>19.382798442463368</v>
      </c>
      <c r="AL52" s="137">
        <f t="shared" si="12"/>
        <v>100.61720155753663</v>
      </c>
      <c r="AM52" s="120">
        <v>120</v>
      </c>
      <c r="AN52" s="137">
        <v>19.04</v>
      </c>
      <c r="AO52" s="156">
        <f t="shared" si="13"/>
        <v>19.55427749820273</v>
      </c>
      <c r="AP52" s="122">
        <f t="shared" si="14"/>
        <v>100.44572250179726</v>
      </c>
      <c r="AQ52" s="120">
        <v>120</v>
      </c>
      <c r="AR52" s="137">
        <v>16.03</v>
      </c>
      <c r="AS52" s="137">
        <f t="shared" si="15"/>
        <v>16.462976276060388</v>
      </c>
      <c r="AT52" s="122">
        <f t="shared" si="16"/>
        <v>103.53702372393961</v>
      </c>
      <c r="AU52" s="120">
        <v>120</v>
      </c>
      <c r="AV52" s="137">
        <v>18.47</v>
      </c>
      <c r="AW52" s="137">
        <f t="shared" si="17"/>
        <v>18.968881585704015</v>
      </c>
      <c r="AX52" s="122">
        <f t="shared" si="18"/>
        <v>101.03111841429599</v>
      </c>
      <c r="AY52" s="120">
        <v>120</v>
      </c>
      <c r="AZ52" s="137">
        <v>25.68</v>
      </c>
      <c r="BA52" s="137">
        <f t="shared" si="19"/>
        <v>26.490361967618853</v>
      </c>
      <c r="BB52" s="122">
        <f t="shared" si="20"/>
        <v>93.509638032381147</v>
      </c>
      <c r="BC52" s="120">
        <v>120</v>
      </c>
      <c r="BD52" s="137">
        <v>26.49</v>
      </c>
      <c r="BE52" s="137">
        <f t="shared" si="21"/>
        <v>27.325922450242341</v>
      </c>
      <c r="BF52" s="122">
        <f t="shared" si="22"/>
        <v>92.674077549757655</v>
      </c>
      <c r="BG52" s="120">
        <v>120</v>
      </c>
      <c r="BH52" s="137">
        <v>35.58</v>
      </c>
      <c r="BI52" s="137">
        <f t="shared" si="23"/>
        <v>36.702767866350413</v>
      </c>
      <c r="BJ52" s="122">
        <f t="shared" si="24"/>
        <v>83.297232133649587</v>
      </c>
      <c r="BL52" s="124">
        <f t="shared" si="34"/>
        <v>7.8867217864461869</v>
      </c>
      <c r="BM52" s="82">
        <f t="shared" si="37"/>
        <v>11.288032338223001</v>
      </c>
      <c r="BN52" s="124">
        <f t="shared" si="31"/>
        <v>15.580038938415823</v>
      </c>
      <c r="BO52" s="124">
        <f t="shared" si="32"/>
        <v>15.580038938415823</v>
      </c>
      <c r="BP52" s="124">
        <f t="shared" si="33"/>
        <v>25.144181190058781</v>
      </c>
      <c r="BQ52" s="82">
        <f t="shared" si="35"/>
        <v>15.095802638311923</v>
      </c>
      <c r="BR52" s="83"/>
      <c r="BS52" s="91"/>
      <c r="BT52" s="91"/>
      <c r="BU52" s="92"/>
      <c r="BV52" s="92"/>
      <c r="BW52" s="46"/>
      <c r="BX52" s="46"/>
      <c r="BY52" s="46"/>
      <c r="BZ52" s="46"/>
      <c r="CA52" s="46"/>
      <c r="CB52" s="86"/>
      <c r="CC52" s="86"/>
      <c r="CD52" s="86"/>
      <c r="CE52" s="86"/>
      <c r="CF52" s="86"/>
    </row>
    <row r="53" spans="1:84" s="147" customFormat="1" ht="15" thickBot="1" x14ac:dyDescent="0.4">
      <c r="A53" s="144">
        <v>44220</v>
      </c>
      <c r="B53" s="240">
        <v>46</v>
      </c>
      <c r="C53" s="220">
        <v>0</v>
      </c>
      <c r="D53" s="146">
        <v>0</v>
      </c>
      <c r="E53" s="221">
        <f t="shared" si="0"/>
        <v>0</v>
      </c>
      <c r="F53" s="222">
        <f t="shared" si="26"/>
        <v>0</v>
      </c>
      <c r="G53" s="220">
        <v>0</v>
      </c>
      <c r="H53" s="234">
        <v>0</v>
      </c>
      <c r="I53" s="223">
        <f t="shared" si="27"/>
        <v>0</v>
      </c>
      <c r="J53" s="224">
        <f t="shared" si="28"/>
        <v>0</v>
      </c>
      <c r="K53" s="220">
        <v>0</v>
      </c>
      <c r="L53" s="146">
        <v>0</v>
      </c>
      <c r="M53" s="221">
        <f t="shared" si="1"/>
        <v>0</v>
      </c>
      <c r="N53" s="222">
        <f t="shared" si="2"/>
        <v>0</v>
      </c>
      <c r="O53" s="220">
        <v>0</v>
      </c>
      <c r="P53" s="146">
        <v>0</v>
      </c>
      <c r="Q53" s="221">
        <f t="shared" si="3"/>
        <v>0</v>
      </c>
      <c r="R53" s="222">
        <f t="shared" si="4"/>
        <v>0</v>
      </c>
      <c r="S53" s="220">
        <v>0</v>
      </c>
      <c r="T53" s="146">
        <v>0</v>
      </c>
      <c r="U53" s="221">
        <f t="shared" si="5"/>
        <v>0</v>
      </c>
      <c r="V53" s="222">
        <f t="shared" si="6"/>
        <v>0</v>
      </c>
      <c r="W53" s="220">
        <v>0</v>
      </c>
      <c r="X53" s="146">
        <v>0</v>
      </c>
      <c r="Y53" s="221">
        <f t="shared" si="7"/>
        <v>0</v>
      </c>
      <c r="Z53" s="222">
        <f t="shared" si="8"/>
        <v>0</v>
      </c>
      <c r="AA53" s="220">
        <v>0</v>
      </c>
      <c r="AB53" s="146">
        <v>0</v>
      </c>
      <c r="AC53" s="221">
        <f t="shared" si="29"/>
        <v>0</v>
      </c>
      <c r="AD53" s="222">
        <f t="shared" si="30"/>
        <v>0</v>
      </c>
      <c r="AE53" s="220">
        <v>0</v>
      </c>
      <c r="AF53" s="146">
        <v>0</v>
      </c>
      <c r="AG53" s="221">
        <f t="shared" si="9"/>
        <v>0</v>
      </c>
      <c r="AH53" s="225">
        <f t="shared" si="10"/>
        <v>0</v>
      </c>
      <c r="AI53" s="220">
        <v>0</v>
      </c>
      <c r="AJ53" s="146">
        <v>0</v>
      </c>
      <c r="AK53" s="146">
        <f t="shared" si="11"/>
        <v>0</v>
      </c>
      <c r="AL53" s="146">
        <f t="shared" si="12"/>
        <v>0</v>
      </c>
      <c r="AM53" s="220">
        <v>0</v>
      </c>
      <c r="AN53" s="146">
        <v>0</v>
      </c>
      <c r="AO53" s="221">
        <f t="shared" si="13"/>
        <v>0</v>
      </c>
      <c r="AP53" s="222">
        <f t="shared" si="14"/>
        <v>0</v>
      </c>
      <c r="AQ53" s="220">
        <v>0</v>
      </c>
      <c r="AR53" s="146">
        <v>0</v>
      </c>
      <c r="AS53" s="146">
        <f t="shared" si="15"/>
        <v>0</v>
      </c>
      <c r="AT53" s="222">
        <f t="shared" si="16"/>
        <v>0</v>
      </c>
      <c r="AU53" s="220">
        <v>0</v>
      </c>
      <c r="AV53" s="146">
        <v>0</v>
      </c>
      <c r="AW53" s="146">
        <f t="shared" si="17"/>
        <v>0</v>
      </c>
      <c r="AX53" s="222">
        <f t="shared" si="18"/>
        <v>0</v>
      </c>
      <c r="AY53" s="220">
        <v>0</v>
      </c>
      <c r="AZ53" s="146">
        <v>0</v>
      </c>
      <c r="BA53" s="146">
        <f t="shared" si="19"/>
        <v>0</v>
      </c>
      <c r="BB53" s="222">
        <f t="shared" si="20"/>
        <v>0</v>
      </c>
      <c r="BC53" s="220">
        <v>0</v>
      </c>
      <c r="BD53" s="146">
        <v>0</v>
      </c>
      <c r="BE53" s="146">
        <f t="shared" si="21"/>
        <v>0</v>
      </c>
      <c r="BF53" s="222">
        <f t="shared" si="22"/>
        <v>0</v>
      </c>
      <c r="BG53" s="220">
        <v>0</v>
      </c>
      <c r="BH53" s="146">
        <v>0</v>
      </c>
      <c r="BI53" s="146">
        <f t="shared" si="23"/>
        <v>0</v>
      </c>
      <c r="BJ53" s="222">
        <f t="shared" si="24"/>
        <v>0</v>
      </c>
      <c r="BL53" s="148" t="e">
        <f t="shared" si="34"/>
        <v>#DIV/0!</v>
      </c>
      <c r="BM53" s="149" t="e">
        <f t="shared" si="37"/>
        <v>#DIV/0!</v>
      </c>
      <c r="BN53" s="148" t="e">
        <f t="shared" si="31"/>
        <v>#DIV/0!</v>
      </c>
      <c r="BO53" s="148" t="e">
        <f t="shared" si="32"/>
        <v>#DIV/0!</v>
      </c>
      <c r="BP53" s="148" t="e">
        <f t="shared" si="33"/>
        <v>#DIV/0!</v>
      </c>
      <c r="BQ53" s="149" t="e">
        <f t="shared" si="35"/>
        <v>#DIV/0!</v>
      </c>
      <c r="BR53" s="150"/>
      <c r="BS53" s="231"/>
      <c r="BT53" s="231"/>
      <c r="BU53" s="237"/>
      <c r="BV53" s="237"/>
      <c r="BW53" s="155"/>
      <c r="BX53" s="241"/>
      <c r="BY53" s="241"/>
      <c r="BZ53" s="241"/>
      <c r="CA53" s="241"/>
      <c r="CB53" s="151"/>
      <c r="CC53" s="151"/>
      <c r="CD53" s="151"/>
      <c r="CE53" s="151"/>
      <c r="CF53" s="151"/>
    </row>
    <row r="54" spans="1:84" ht="15" thickBot="1" x14ac:dyDescent="0.4">
      <c r="A54" s="79">
        <v>44221</v>
      </c>
      <c r="B54" s="80">
        <v>47</v>
      </c>
      <c r="C54" s="120">
        <v>120</v>
      </c>
      <c r="D54" s="137">
        <v>0.47</v>
      </c>
      <c r="E54" s="156">
        <f t="shared" si="0"/>
        <v>0.50317998728005087</v>
      </c>
      <c r="F54" s="122">
        <f t="shared" si="26"/>
        <v>119.49682001271995</v>
      </c>
      <c r="G54" s="120">
        <v>120</v>
      </c>
      <c r="H54" s="81">
        <v>2.2999999999999998</v>
      </c>
      <c r="I54" s="157">
        <f t="shared" si="27"/>
        <v>2.4623701505193978</v>
      </c>
      <c r="J54" s="123">
        <f t="shared" si="28"/>
        <v>117.5376298494806</v>
      </c>
      <c r="K54" s="120">
        <v>120</v>
      </c>
      <c r="L54" s="137">
        <v>0</v>
      </c>
      <c r="M54" s="156">
        <f t="shared" si="1"/>
        <v>0</v>
      </c>
      <c r="N54" s="122">
        <f t="shared" si="2"/>
        <v>120</v>
      </c>
      <c r="O54" s="120">
        <v>120</v>
      </c>
      <c r="P54" s="188">
        <v>1.32</v>
      </c>
      <c r="Q54" s="156">
        <f t="shared" si="3"/>
        <v>1.360403998763269</v>
      </c>
      <c r="R54" s="122">
        <f t="shared" si="4"/>
        <v>118.63959600123673</v>
      </c>
      <c r="S54" s="120">
        <v>120</v>
      </c>
      <c r="T54" s="137">
        <v>1.1299999999999999</v>
      </c>
      <c r="U54" s="156">
        <f t="shared" si="5"/>
        <v>1.1645882716685561</v>
      </c>
      <c r="V54" s="122">
        <f t="shared" si="6"/>
        <v>118.83541172833145</v>
      </c>
      <c r="W54" s="120">
        <v>120</v>
      </c>
      <c r="X54" s="137">
        <v>3.43</v>
      </c>
      <c r="Y54" s="156">
        <f t="shared" si="7"/>
        <v>3.5349891786045555</v>
      </c>
      <c r="Z54" s="122">
        <f t="shared" si="8"/>
        <v>116.46501082139544</v>
      </c>
      <c r="AA54" s="120">
        <v>120</v>
      </c>
      <c r="AB54" s="137">
        <v>3.71</v>
      </c>
      <c r="AC54" s="156">
        <f t="shared" si="29"/>
        <v>3.8027595040475468</v>
      </c>
      <c r="AD54" s="122">
        <f t="shared" si="30"/>
        <v>116.19724049595246</v>
      </c>
      <c r="AE54" s="120">
        <v>120</v>
      </c>
      <c r="AF54" s="137">
        <v>6.79</v>
      </c>
      <c r="AG54" s="156">
        <f t="shared" si="9"/>
        <v>6.9597673942002265</v>
      </c>
      <c r="AH54" s="136">
        <f t="shared" si="10"/>
        <v>113.04023260579977</v>
      </c>
      <c r="AI54" s="120">
        <v>120</v>
      </c>
      <c r="AJ54" s="137">
        <v>0.91</v>
      </c>
      <c r="AK54" s="137">
        <f t="shared" si="11"/>
        <v>0.9327523311814736</v>
      </c>
      <c r="AL54" s="137">
        <f t="shared" si="12"/>
        <v>119.06724766881852</v>
      </c>
      <c r="AM54" s="120">
        <v>120</v>
      </c>
      <c r="AN54" s="137">
        <v>7.43</v>
      </c>
      <c r="AO54" s="156">
        <f t="shared" si="13"/>
        <v>7.6306870699394054</v>
      </c>
      <c r="AP54" s="122">
        <f t="shared" si="14"/>
        <v>112.3693129300606</v>
      </c>
      <c r="AQ54" s="120">
        <v>120</v>
      </c>
      <c r="AR54" s="137">
        <v>5.18</v>
      </c>
      <c r="AS54" s="137">
        <f t="shared" si="15"/>
        <v>5.3199137311286835</v>
      </c>
      <c r="AT54" s="122">
        <f t="shared" si="16"/>
        <v>114.68008626887132</v>
      </c>
      <c r="AU54" s="120">
        <v>120</v>
      </c>
      <c r="AV54" s="137">
        <v>0.57999999999999996</v>
      </c>
      <c r="AW54" s="137">
        <f t="shared" si="17"/>
        <v>0.59566601622676385</v>
      </c>
      <c r="AX54" s="122">
        <f t="shared" si="18"/>
        <v>119.40433398377324</v>
      </c>
      <c r="AY54" s="120">
        <v>120</v>
      </c>
      <c r="AZ54" s="137">
        <v>7.98</v>
      </c>
      <c r="BA54" s="137">
        <f t="shared" si="19"/>
        <v>8.2318180880684757</v>
      </c>
      <c r="BB54" s="122">
        <f t="shared" si="20"/>
        <v>111.76818191193152</v>
      </c>
      <c r="BC54" s="120">
        <v>120</v>
      </c>
      <c r="BD54" s="137">
        <v>14.31</v>
      </c>
      <c r="BE54" s="137">
        <f t="shared" si="21"/>
        <v>14.761568526348356</v>
      </c>
      <c r="BF54" s="122">
        <f t="shared" si="22"/>
        <v>105.23843147365164</v>
      </c>
      <c r="BG54" s="120">
        <v>120</v>
      </c>
      <c r="BH54" s="137">
        <v>14.13</v>
      </c>
      <c r="BI54" s="137">
        <f t="shared" si="23"/>
        <v>14.575888419098693</v>
      </c>
      <c r="BJ54" s="122">
        <f t="shared" si="24"/>
        <v>105.42411158090131</v>
      </c>
      <c r="BL54" s="124">
        <f t="shared" si="34"/>
        <v>0.82376392716651359</v>
      </c>
      <c r="BM54" s="82">
        <f t="shared" si="37"/>
        <v>1.6833281802878834</v>
      </c>
      <c r="BN54" s="124">
        <f t="shared" si="31"/>
        <v>3.2486886748414578</v>
      </c>
      <c r="BO54" s="124">
        <f t="shared" si="32"/>
        <v>3.2486886748414578</v>
      </c>
      <c r="BP54" s="124">
        <f t="shared" si="33"/>
        <v>10.435909731532091</v>
      </c>
      <c r="BQ54" s="82">
        <f t="shared" si="35"/>
        <v>3.8880758377338807</v>
      </c>
      <c r="BR54" s="83"/>
      <c r="BS54" s="91"/>
      <c r="BT54" s="91"/>
      <c r="BU54" s="91"/>
      <c r="BV54" s="91"/>
      <c r="BW54" s="46"/>
      <c r="BX54" s="129"/>
      <c r="BY54" s="46"/>
      <c r="BZ54" s="46"/>
      <c r="CA54" s="46"/>
      <c r="CB54" s="86"/>
      <c r="CC54" s="86"/>
      <c r="CD54" s="86"/>
      <c r="CE54" s="86"/>
      <c r="CF54" s="86"/>
    </row>
    <row r="55" spans="1:84" ht="15" thickBot="1" x14ac:dyDescent="0.4">
      <c r="A55" s="79">
        <v>44222</v>
      </c>
      <c r="B55" s="80">
        <v>48</v>
      </c>
      <c r="C55" s="120">
        <v>120</v>
      </c>
      <c r="D55" s="137">
        <v>37.299999999999997</v>
      </c>
      <c r="E55" s="156">
        <f t="shared" si="0"/>
        <v>39.933220267118926</v>
      </c>
      <c r="F55" s="122">
        <f t="shared" si="26"/>
        <v>80.066779732881074</v>
      </c>
      <c r="G55" s="120">
        <v>120</v>
      </c>
      <c r="H55" s="81">
        <v>16.829999999999998</v>
      </c>
      <c r="I55" s="157">
        <f t="shared" si="27"/>
        <v>18.018125927496289</v>
      </c>
      <c r="J55" s="123">
        <f t="shared" si="28"/>
        <v>101.98187407250371</v>
      </c>
      <c r="K55" s="120">
        <v>120</v>
      </c>
      <c r="L55" s="137">
        <v>15.76</v>
      </c>
      <c r="M55" s="156">
        <f t="shared" si="1"/>
        <v>16.872588509645961</v>
      </c>
      <c r="N55" s="122">
        <f t="shared" si="2"/>
        <v>103.12741149035404</v>
      </c>
      <c r="O55" s="120">
        <v>120</v>
      </c>
      <c r="P55" s="188">
        <v>11.81</v>
      </c>
      <c r="Q55" s="156">
        <f t="shared" si="3"/>
        <v>12.171493352571371</v>
      </c>
      <c r="R55" s="122">
        <f t="shared" si="4"/>
        <v>107.82850664742863</v>
      </c>
      <c r="S55" s="120">
        <v>120</v>
      </c>
      <c r="T55" s="137">
        <v>15.4</v>
      </c>
      <c r="U55" s="156">
        <f t="shared" si="5"/>
        <v>15.871379985571474</v>
      </c>
      <c r="V55" s="122">
        <f t="shared" si="6"/>
        <v>104.12862001442852</v>
      </c>
      <c r="W55" s="120">
        <v>120</v>
      </c>
      <c r="X55" s="137">
        <v>26.96</v>
      </c>
      <c r="Y55" s="156">
        <f t="shared" si="7"/>
        <v>27.7852210656498</v>
      </c>
      <c r="Z55" s="122">
        <f t="shared" si="8"/>
        <v>92.214778934350193</v>
      </c>
      <c r="AA55" s="120">
        <v>120</v>
      </c>
      <c r="AB55" s="137">
        <v>25.14</v>
      </c>
      <c r="AC55" s="156">
        <f t="shared" si="29"/>
        <v>25.768564402090384</v>
      </c>
      <c r="AD55" s="122">
        <f t="shared" si="30"/>
        <v>94.231435597909609</v>
      </c>
      <c r="AE55" s="120">
        <v>120</v>
      </c>
      <c r="AF55" s="137">
        <v>23.57</v>
      </c>
      <c r="AG55" s="156">
        <f t="shared" si="9"/>
        <v>24.159310380161905</v>
      </c>
      <c r="AH55" s="136">
        <f t="shared" si="10"/>
        <v>95.840689619838088</v>
      </c>
      <c r="AI55" s="120">
        <v>120</v>
      </c>
      <c r="AJ55" s="137">
        <v>36.51</v>
      </c>
      <c r="AK55" s="137">
        <f t="shared" si="11"/>
        <v>37.422843529050112</v>
      </c>
      <c r="AL55" s="137">
        <f t="shared" si="12"/>
        <v>82.577156470949888</v>
      </c>
      <c r="AM55" s="120">
        <v>120</v>
      </c>
      <c r="AN55" s="137">
        <v>36.770000000000003</v>
      </c>
      <c r="AO55" s="156">
        <f t="shared" si="13"/>
        <v>37.763171408031219</v>
      </c>
      <c r="AP55" s="122">
        <f t="shared" si="14"/>
        <v>82.236828591968788</v>
      </c>
      <c r="AQ55" s="120">
        <v>120</v>
      </c>
      <c r="AR55" s="137">
        <v>40</v>
      </c>
      <c r="AS55" s="137">
        <f t="shared" si="15"/>
        <v>41.080414912190612</v>
      </c>
      <c r="AT55" s="122">
        <f t="shared" si="16"/>
        <v>78.919585087809395</v>
      </c>
      <c r="AU55" s="120">
        <v>120</v>
      </c>
      <c r="AV55" s="137">
        <v>36.090000000000003</v>
      </c>
      <c r="AW55" s="137">
        <f t="shared" si="17"/>
        <v>37.064804354523986</v>
      </c>
      <c r="AX55" s="122">
        <f t="shared" si="18"/>
        <v>82.935195645476014</v>
      </c>
      <c r="AY55" s="120">
        <v>120</v>
      </c>
      <c r="AZ55" s="137">
        <v>34.590000000000003</v>
      </c>
      <c r="BA55" s="137">
        <f t="shared" si="19"/>
        <v>35.681527276477269</v>
      </c>
      <c r="BB55" s="122">
        <f t="shared" si="20"/>
        <v>84.318472723522731</v>
      </c>
      <c r="BC55" s="120">
        <v>120</v>
      </c>
      <c r="BD55" s="137">
        <v>45.06</v>
      </c>
      <c r="BE55" s="137">
        <f t="shared" si="21"/>
        <v>46.481920181499433</v>
      </c>
      <c r="BF55" s="122">
        <f t="shared" si="22"/>
        <v>73.518079818500567</v>
      </c>
      <c r="BG55" s="120">
        <v>120</v>
      </c>
      <c r="BH55" s="137">
        <v>54.01</v>
      </c>
      <c r="BI55" s="137">
        <f t="shared" si="23"/>
        <v>55.71434773641333</v>
      </c>
      <c r="BJ55" s="122">
        <f t="shared" si="24"/>
        <v>64.28565226358667</v>
      </c>
      <c r="BL55" s="124">
        <f t="shared" si="34"/>
        <v>20.784426306739213</v>
      </c>
      <c r="BM55" s="82">
        <f t="shared" si="37"/>
        <v>15.507804001053513</v>
      </c>
      <c r="BN55" s="124">
        <f t="shared" si="31"/>
        <v>24.264088419806221</v>
      </c>
      <c r="BO55" s="124">
        <f t="shared" si="32"/>
        <v>24.264088419806221</v>
      </c>
      <c r="BP55" s="124">
        <f t="shared" si="33"/>
        <v>38.299387553997235</v>
      </c>
      <c r="BQ55" s="82">
        <f t="shared" si="35"/>
        <v>24.623958940280481</v>
      </c>
      <c r="BR55" s="83"/>
      <c r="BS55" s="91"/>
      <c r="BT55" s="91"/>
      <c r="BU55" s="91"/>
      <c r="BV55" s="91"/>
      <c r="BW55" s="46"/>
      <c r="BX55" s="46"/>
      <c r="BY55" s="46"/>
      <c r="BZ55" s="46"/>
      <c r="CA55" s="46"/>
      <c r="CB55" s="86"/>
      <c r="CC55" s="86"/>
      <c r="CD55" s="86"/>
      <c r="CE55" s="86"/>
      <c r="CF55" s="86"/>
    </row>
    <row r="56" spans="1:84" ht="15" thickBot="1" x14ac:dyDescent="0.4">
      <c r="A56" s="79">
        <v>44223</v>
      </c>
      <c r="B56" s="80">
        <v>49</v>
      </c>
      <c r="C56" s="120">
        <v>120</v>
      </c>
      <c r="D56" s="137">
        <v>19.440000000000001</v>
      </c>
      <c r="E56" s="156">
        <f t="shared" si="0"/>
        <v>20.812380750477001</v>
      </c>
      <c r="F56" s="122">
        <f t="shared" si="26"/>
        <v>99.187619249522996</v>
      </c>
      <c r="G56" s="120">
        <v>120</v>
      </c>
      <c r="H56" s="81">
        <v>13.04</v>
      </c>
      <c r="I56" s="157">
        <f t="shared" si="27"/>
        <v>13.960568157727367</v>
      </c>
      <c r="J56" s="123">
        <f t="shared" si="28"/>
        <v>106.03943184227263</v>
      </c>
      <c r="K56" s="120">
        <v>120</v>
      </c>
      <c r="L56" s="137">
        <v>12.73</v>
      </c>
      <c r="M56" s="156">
        <f t="shared" si="1"/>
        <v>13.628683485266061</v>
      </c>
      <c r="N56" s="122">
        <f t="shared" si="2"/>
        <v>106.37131651473393</v>
      </c>
      <c r="O56" s="120">
        <v>120</v>
      </c>
      <c r="P56" s="188">
        <v>7.04</v>
      </c>
      <c r="Q56" s="156">
        <f t="shared" si="3"/>
        <v>7.2554879934041017</v>
      </c>
      <c r="R56" s="122">
        <f t="shared" si="4"/>
        <v>112.7445120065959</v>
      </c>
      <c r="S56" s="120">
        <v>120</v>
      </c>
      <c r="T56" s="137">
        <v>8.2799999999999994</v>
      </c>
      <c r="U56" s="156">
        <f t="shared" si="5"/>
        <v>8.5334432649695966</v>
      </c>
      <c r="V56" s="122">
        <f t="shared" si="6"/>
        <v>111.46655673503041</v>
      </c>
      <c r="W56" s="120">
        <v>120</v>
      </c>
      <c r="X56" s="137">
        <v>11.09</v>
      </c>
      <c r="Y56" s="156">
        <f t="shared" si="7"/>
        <v>11.429454807791405</v>
      </c>
      <c r="Z56" s="122">
        <f t="shared" si="8"/>
        <v>108.5705451922086</v>
      </c>
      <c r="AA56" s="120">
        <v>120</v>
      </c>
      <c r="AB56" s="137">
        <v>23.74</v>
      </c>
      <c r="AC56" s="156">
        <f t="shared" si="29"/>
        <v>24.333560815657346</v>
      </c>
      <c r="AD56" s="122">
        <f t="shared" si="30"/>
        <v>95.66643918434265</v>
      </c>
      <c r="AE56" s="120">
        <v>120</v>
      </c>
      <c r="AF56" s="137">
        <v>13.83</v>
      </c>
      <c r="AG56" s="156">
        <f t="shared" si="9"/>
        <v>14.175785428834924</v>
      </c>
      <c r="AH56" s="136">
        <f t="shared" si="10"/>
        <v>105.82421457116507</v>
      </c>
      <c r="AI56" s="120">
        <v>120</v>
      </c>
      <c r="AJ56" s="137">
        <v>10.62</v>
      </c>
      <c r="AK56" s="137">
        <f t="shared" si="11"/>
        <v>10.885527205656318</v>
      </c>
      <c r="AL56" s="137">
        <f t="shared" si="12"/>
        <v>109.11447279434368</v>
      </c>
      <c r="AM56" s="120">
        <v>120</v>
      </c>
      <c r="AN56" s="137">
        <v>29.49</v>
      </c>
      <c r="AO56" s="156">
        <f t="shared" si="13"/>
        <v>30.286535894012527</v>
      </c>
      <c r="AP56" s="122">
        <f t="shared" si="14"/>
        <v>89.71346410598747</v>
      </c>
      <c r="AQ56" s="120">
        <v>120</v>
      </c>
      <c r="AR56" s="137">
        <v>23.94</v>
      </c>
      <c r="AS56" s="137">
        <f t="shared" si="15"/>
        <v>24.586628324946084</v>
      </c>
      <c r="AT56" s="122">
        <f t="shared" si="16"/>
        <v>95.413371675053924</v>
      </c>
      <c r="AU56" s="120">
        <v>120</v>
      </c>
      <c r="AV56" s="137">
        <v>16.52</v>
      </c>
      <c r="AW56" s="137">
        <f t="shared" si="17"/>
        <v>16.966211358734721</v>
      </c>
      <c r="AX56" s="122">
        <f t="shared" si="18"/>
        <v>103.03378864126528</v>
      </c>
      <c r="AY56" s="120">
        <v>120</v>
      </c>
      <c r="AZ56" s="137">
        <v>29.08</v>
      </c>
      <c r="BA56" s="137">
        <f t="shared" si="19"/>
        <v>29.997652882334741</v>
      </c>
      <c r="BB56" s="122">
        <f t="shared" si="20"/>
        <v>90.002347117665266</v>
      </c>
      <c r="BC56" s="120">
        <v>120</v>
      </c>
      <c r="BD56" s="137">
        <v>36.19</v>
      </c>
      <c r="BE56" s="137">
        <f t="shared" si="21"/>
        <v>37.332017118696506</v>
      </c>
      <c r="BF56" s="122">
        <f t="shared" si="22"/>
        <v>82.667982881303487</v>
      </c>
      <c r="BG56" s="120">
        <v>120</v>
      </c>
      <c r="BH56" s="137">
        <v>44.14</v>
      </c>
      <c r="BI56" s="137">
        <f t="shared" si="23"/>
        <v>45.532888522223367</v>
      </c>
      <c r="BJ56" s="122">
        <f t="shared" si="24"/>
        <v>74.467111477776626</v>
      </c>
      <c r="BL56" s="124">
        <f t="shared" si="34"/>
        <v>13.44489788707512</v>
      </c>
      <c r="BM56" s="82">
        <f t="shared" si="37"/>
        <v>7.560662796156973</v>
      </c>
      <c r="BN56" s="124">
        <f t="shared" si="31"/>
        <v>13.72079818059683</v>
      </c>
      <c r="BO56" s="124">
        <f t="shared" si="32"/>
        <v>13.72079818059683</v>
      </c>
      <c r="BP56" s="124">
        <f t="shared" si="33"/>
        <v>31.350710700904063</v>
      </c>
      <c r="BQ56" s="82">
        <f t="shared" si="35"/>
        <v>15.959573549065961</v>
      </c>
      <c r="BR56" s="83"/>
      <c r="BS56" s="91"/>
      <c r="BT56" s="91"/>
      <c r="BU56" s="91"/>
      <c r="BV56" s="91"/>
      <c r="BW56" s="46"/>
      <c r="BX56" s="46"/>
      <c r="BY56" s="46"/>
      <c r="BZ56" s="46"/>
      <c r="CA56" s="46"/>
      <c r="CB56" s="86"/>
      <c r="CC56" s="86"/>
      <c r="CD56" s="86"/>
      <c r="CE56" s="86"/>
      <c r="CF56" s="86"/>
    </row>
    <row r="57" spans="1:84" ht="15" thickBot="1" x14ac:dyDescent="0.4">
      <c r="A57" s="79">
        <v>44224</v>
      </c>
      <c r="B57" s="80">
        <v>50</v>
      </c>
      <c r="C57" s="120">
        <v>120</v>
      </c>
      <c r="D57" s="137">
        <v>20.170000000000002</v>
      </c>
      <c r="E57" s="156">
        <f t="shared" si="0"/>
        <v>21.593915624337505</v>
      </c>
      <c r="F57" s="122">
        <f t="shared" si="26"/>
        <v>98.406084375662488</v>
      </c>
      <c r="G57" s="120">
        <v>120</v>
      </c>
      <c r="H57" s="81">
        <v>17.38</v>
      </c>
      <c r="I57" s="157">
        <f t="shared" si="27"/>
        <v>18.606953572185709</v>
      </c>
      <c r="J57" s="123">
        <f t="shared" si="28"/>
        <v>101.39304642781428</v>
      </c>
      <c r="K57" s="120">
        <v>120</v>
      </c>
      <c r="L57" s="137">
        <v>19.579999999999998</v>
      </c>
      <c r="M57" s="156">
        <f t="shared" si="1"/>
        <v>20.962264150943398</v>
      </c>
      <c r="N57" s="122">
        <f t="shared" si="2"/>
        <v>99.037735849056602</v>
      </c>
      <c r="O57" s="120">
        <v>120</v>
      </c>
      <c r="P57" s="188">
        <v>15.08</v>
      </c>
      <c r="Q57" s="156">
        <f t="shared" si="3"/>
        <v>15.541585076780375</v>
      </c>
      <c r="R57" s="122">
        <f t="shared" si="4"/>
        <v>104.45841492321962</v>
      </c>
      <c r="S57" s="120">
        <v>120</v>
      </c>
      <c r="T57" s="137">
        <v>12.96</v>
      </c>
      <c r="U57" s="156">
        <f t="shared" si="5"/>
        <v>13.356693806039369</v>
      </c>
      <c r="V57" s="122">
        <f t="shared" si="6"/>
        <v>106.64330619396063</v>
      </c>
      <c r="W57" s="120">
        <v>120</v>
      </c>
      <c r="X57" s="137">
        <v>17.579999999999998</v>
      </c>
      <c r="Y57" s="156">
        <f t="shared" si="7"/>
        <v>18.11810780171081</v>
      </c>
      <c r="Z57" s="122">
        <f t="shared" si="8"/>
        <v>101.88189219828919</v>
      </c>
      <c r="AA57" s="120">
        <v>120</v>
      </c>
      <c r="AB57" s="137">
        <v>30.59</v>
      </c>
      <c r="AC57" s="156">
        <f t="shared" si="29"/>
        <v>31.354828363561843</v>
      </c>
      <c r="AD57" s="122">
        <f t="shared" si="30"/>
        <v>88.645171636438164</v>
      </c>
      <c r="AE57" s="120">
        <v>120</v>
      </c>
      <c r="AF57" s="137">
        <v>22.95</v>
      </c>
      <c r="AG57" s="156">
        <f t="shared" si="9"/>
        <v>23.523808791884417</v>
      </c>
      <c r="AH57" s="136">
        <f t="shared" si="10"/>
        <v>96.47619120811558</v>
      </c>
      <c r="AI57" s="120">
        <v>120</v>
      </c>
      <c r="AJ57" s="137">
        <v>27.64</v>
      </c>
      <c r="AK57" s="137">
        <f t="shared" si="11"/>
        <v>28.331070806435093</v>
      </c>
      <c r="AL57" s="137">
        <f t="shared" si="12"/>
        <v>91.668929193564907</v>
      </c>
      <c r="AM57" s="120">
        <v>120</v>
      </c>
      <c r="AN57" s="137">
        <v>34.229999999999997</v>
      </c>
      <c r="AO57" s="156">
        <f t="shared" si="13"/>
        <v>35.154565061107114</v>
      </c>
      <c r="AP57" s="122">
        <f t="shared" si="14"/>
        <v>84.845434938892879</v>
      </c>
      <c r="AQ57" s="120">
        <v>120</v>
      </c>
      <c r="AR57" s="137">
        <v>27.94</v>
      </c>
      <c r="AS57" s="137">
        <f t="shared" si="15"/>
        <v>28.694669816165142</v>
      </c>
      <c r="AT57" s="122">
        <f t="shared" si="16"/>
        <v>91.305330183834855</v>
      </c>
      <c r="AU57" s="120">
        <v>120</v>
      </c>
      <c r="AV57" s="137">
        <v>21.17</v>
      </c>
      <c r="AW57" s="137">
        <f t="shared" si="17"/>
        <v>21.741809592276883</v>
      </c>
      <c r="AX57" s="122">
        <f t="shared" si="18"/>
        <v>98.25819040772312</v>
      </c>
      <c r="AY57" s="120">
        <v>120</v>
      </c>
      <c r="AZ57" s="137">
        <v>37.869999999999997</v>
      </c>
      <c r="BA57" s="137">
        <f t="shared" si="19"/>
        <v>39.065031453026712</v>
      </c>
      <c r="BB57" s="122">
        <f t="shared" si="20"/>
        <v>80.934968546973295</v>
      </c>
      <c r="BC57" s="120">
        <v>120</v>
      </c>
      <c r="BD57" s="137">
        <v>38.22</v>
      </c>
      <c r="BE57" s="137">
        <f t="shared" si="21"/>
        <v>39.426076106012168</v>
      </c>
      <c r="BF57" s="122">
        <f t="shared" si="22"/>
        <v>80.573923893987825</v>
      </c>
      <c r="BG57" s="120">
        <v>120</v>
      </c>
      <c r="BH57" s="137">
        <v>36.81</v>
      </c>
      <c r="BI57" s="137">
        <f t="shared" si="23"/>
        <v>37.971581932556461</v>
      </c>
      <c r="BJ57" s="122">
        <f t="shared" si="24"/>
        <v>82.028418067443539</v>
      </c>
      <c r="BL57" s="124">
        <f t="shared" si="34"/>
        <v>16.989759263185171</v>
      </c>
      <c r="BM57" s="82">
        <f t="shared" si="37"/>
        <v>13.0601074123696</v>
      </c>
      <c r="BN57" s="124">
        <f t="shared" si="31"/>
        <v>23.113807767189261</v>
      </c>
      <c r="BO57" s="124">
        <f t="shared" si="32"/>
        <v>23.113807767189261</v>
      </c>
      <c r="BP57" s="124">
        <f t="shared" si="33"/>
        <v>32.350747080998708</v>
      </c>
      <c r="BQ57" s="82">
        <f t="shared" si="35"/>
        <v>21.725645858186404</v>
      </c>
      <c r="BR57" s="83"/>
      <c r="BS57" s="91"/>
      <c r="BT57" s="91"/>
      <c r="BU57" s="91"/>
      <c r="BV57" s="91"/>
      <c r="BW57" s="46"/>
      <c r="BX57" s="46"/>
      <c r="BY57" s="46"/>
      <c r="BZ57" s="46"/>
      <c r="CA57" s="46"/>
      <c r="CB57" s="86"/>
      <c r="CC57" s="86"/>
      <c r="CD57" s="86"/>
      <c r="CE57" s="86"/>
      <c r="CF57" s="86"/>
    </row>
    <row r="58" spans="1:84" ht="15" thickBot="1" x14ac:dyDescent="0.4">
      <c r="A58" s="79">
        <v>44225</v>
      </c>
      <c r="B58" s="80">
        <v>51</v>
      </c>
      <c r="C58" s="120">
        <v>120</v>
      </c>
      <c r="D58" s="137">
        <v>52.81</v>
      </c>
      <c r="E58" s="156">
        <f t="shared" si="0"/>
        <v>56.538159847360618</v>
      </c>
      <c r="F58" s="122">
        <f t="shared" si="26"/>
        <v>63.461840152639382</v>
      </c>
      <c r="G58" s="120">
        <v>120</v>
      </c>
      <c r="H58" s="81">
        <v>23.98</v>
      </c>
      <c r="I58" s="157">
        <f t="shared" si="27"/>
        <v>25.67288530845877</v>
      </c>
      <c r="J58" s="123">
        <f t="shared" si="28"/>
        <v>94.327114691541226</v>
      </c>
      <c r="K58" s="120">
        <v>120</v>
      </c>
      <c r="L58" s="137">
        <v>21.93</v>
      </c>
      <c r="M58" s="156">
        <f t="shared" si="1"/>
        <v>23.47816408734365</v>
      </c>
      <c r="N58" s="122">
        <f t="shared" si="2"/>
        <v>96.521835912656343</v>
      </c>
      <c r="O58" s="120">
        <v>120</v>
      </c>
      <c r="P58" s="188">
        <v>20.440000000000001</v>
      </c>
      <c r="Q58" s="156">
        <f t="shared" si="3"/>
        <v>21.065649799031227</v>
      </c>
      <c r="R58" s="122">
        <f t="shared" si="4"/>
        <v>98.934350200968765</v>
      </c>
      <c r="S58" s="120">
        <v>120</v>
      </c>
      <c r="T58" s="137">
        <v>18.28</v>
      </c>
      <c r="U58" s="156">
        <f t="shared" si="5"/>
        <v>18.839534164691333</v>
      </c>
      <c r="V58" s="122">
        <f t="shared" si="6"/>
        <v>101.16046583530867</v>
      </c>
      <c r="W58" s="120">
        <v>120</v>
      </c>
      <c r="X58" s="137">
        <v>17.93</v>
      </c>
      <c r="Y58" s="156">
        <f t="shared" si="7"/>
        <v>18.478820983201071</v>
      </c>
      <c r="Z58" s="122">
        <f t="shared" si="8"/>
        <v>101.52117901679892</v>
      </c>
      <c r="AA58" s="120">
        <v>120</v>
      </c>
      <c r="AB58" s="137">
        <v>18.309999999999999</v>
      </c>
      <c r="AC58" s="156">
        <f t="shared" si="29"/>
        <v>18.767796905420639</v>
      </c>
      <c r="AD58" s="122">
        <f t="shared" si="30"/>
        <v>101.23220309457936</v>
      </c>
      <c r="AE58" s="120">
        <v>120</v>
      </c>
      <c r="AF58" s="137">
        <v>19.440000000000001</v>
      </c>
      <c r="AG58" s="156">
        <f t="shared" si="9"/>
        <v>19.926049800184451</v>
      </c>
      <c r="AH58" s="136">
        <f t="shared" si="10"/>
        <v>100.07395019981556</v>
      </c>
      <c r="AI58" s="120">
        <v>120</v>
      </c>
      <c r="AJ58" s="137">
        <v>26.13</v>
      </c>
      <c r="AK58" s="137">
        <f t="shared" si="11"/>
        <v>26.783316938210888</v>
      </c>
      <c r="AL58" s="137">
        <f t="shared" si="12"/>
        <v>93.216683061789112</v>
      </c>
      <c r="AM58" s="120">
        <v>120</v>
      </c>
      <c r="AN58" s="137">
        <v>30.03</v>
      </c>
      <c r="AO58" s="156">
        <f t="shared" si="13"/>
        <v>30.841121495327101</v>
      </c>
      <c r="AP58" s="122">
        <f t="shared" si="14"/>
        <v>89.158878504672899</v>
      </c>
      <c r="AQ58" s="120">
        <v>120</v>
      </c>
      <c r="AR58" s="137">
        <v>24.56</v>
      </c>
      <c r="AS58" s="137">
        <f t="shared" si="15"/>
        <v>25.223374756085033</v>
      </c>
      <c r="AT58" s="122">
        <f t="shared" si="16"/>
        <v>94.776625243914964</v>
      </c>
      <c r="AU58" s="120">
        <v>120</v>
      </c>
      <c r="AV58" s="137">
        <v>31.98</v>
      </c>
      <c r="AW58" s="137">
        <f t="shared" si="17"/>
        <v>32.843791722296395</v>
      </c>
      <c r="AX58" s="122">
        <f t="shared" si="18"/>
        <v>87.156208277703598</v>
      </c>
      <c r="AY58" s="120">
        <v>120</v>
      </c>
      <c r="AZ58" s="137">
        <v>28.71</v>
      </c>
      <c r="BA58" s="137">
        <f t="shared" si="19"/>
        <v>29.615977106321544</v>
      </c>
      <c r="BB58" s="122">
        <f t="shared" si="20"/>
        <v>90.384022893678463</v>
      </c>
      <c r="BC58" s="120">
        <v>120</v>
      </c>
      <c r="BD58" s="137">
        <v>29.65</v>
      </c>
      <c r="BE58" s="137">
        <f t="shared" si="21"/>
        <v>30.585639888625348</v>
      </c>
      <c r="BF58" s="122">
        <f t="shared" si="22"/>
        <v>89.414360111374648</v>
      </c>
      <c r="BG58" s="120">
        <v>120</v>
      </c>
      <c r="BH58" s="137">
        <v>29.66</v>
      </c>
      <c r="BI58" s="137">
        <f t="shared" si="23"/>
        <v>30.595955450139218</v>
      </c>
      <c r="BJ58" s="122">
        <f t="shared" si="24"/>
        <v>89.404044549860785</v>
      </c>
      <c r="BL58" s="124">
        <f t="shared" si="34"/>
        <v>29.358113678656402</v>
      </c>
      <c r="BM58" s="82">
        <f t="shared" si="37"/>
        <v>16.217779151923231</v>
      </c>
      <c r="BN58" s="124">
        <f t="shared" si="31"/>
        <v>18.188101012171103</v>
      </c>
      <c r="BO58" s="124">
        <f t="shared" si="32"/>
        <v>18.188101012171103</v>
      </c>
      <c r="BP58" s="124">
        <f t="shared" si="33"/>
        <v>25.221547901412805</v>
      </c>
      <c r="BQ58" s="82">
        <f t="shared" si="35"/>
        <v>21.434728551266929</v>
      </c>
      <c r="BR58" s="83"/>
      <c r="BS58" s="91"/>
      <c r="BT58" s="91"/>
      <c r="BU58" s="91"/>
      <c r="BV58" s="91"/>
      <c r="BW58" s="46"/>
      <c r="BX58" s="46"/>
      <c r="BY58" s="46"/>
      <c r="BZ58" s="46"/>
      <c r="CA58" s="46"/>
      <c r="CB58" s="86"/>
      <c r="CC58" s="86"/>
      <c r="CD58" s="86"/>
      <c r="CE58" s="86"/>
      <c r="CF58" s="86"/>
    </row>
    <row r="59" spans="1:84" ht="15" thickBot="1" x14ac:dyDescent="0.4">
      <c r="A59" s="79">
        <v>44226</v>
      </c>
      <c r="B59" s="80">
        <v>52</v>
      </c>
      <c r="C59" s="120">
        <v>120</v>
      </c>
      <c r="D59" s="137">
        <v>16.989999999999998</v>
      </c>
      <c r="E59" s="156">
        <f t="shared" si="0"/>
        <v>18.189421242315028</v>
      </c>
      <c r="F59" s="122">
        <f t="shared" si="26"/>
        <v>101.81057875768497</v>
      </c>
      <c r="G59" s="120">
        <v>120</v>
      </c>
      <c r="H59" s="81">
        <v>17.75</v>
      </c>
      <c r="I59" s="157">
        <f t="shared" si="27"/>
        <v>19.003073987704049</v>
      </c>
      <c r="J59" s="123">
        <f t="shared" si="28"/>
        <v>100.99692601229594</v>
      </c>
      <c r="K59" s="120">
        <v>120</v>
      </c>
      <c r="L59" s="137">
        <v>12.92</v>
      </c>
      <c r="M59" s="156">
        <f t="shared" si="1"/>
        <v>13.832096671613314</v>
      </c>
      <c r="N59" s="122">
        <f t="shared" si="2"/>
        <v>106.16790332838669</v>
      </c>
      <c r="O59" s="120">
        <v>120</v>
      </c>
      <c r="P59" s="188">
        <v>5.25</v>
      </c>
      <c r="Q59" s="156">
        <f t="shared" si="3"/>
        <v>5.4106977223539108</v>
      </c>
      <c r="R59" s="122">
        <f t="shared" si="4"/>
        <v>114.58930227764608</v>
      </c>
      <c r="S59" s="120">
        <v>120</v>
      </c>
      <c r="T59" s="137">
        <v>12.66</v>
      </c>
      <c r="U59" s="156">
        <f t="shared" si="5"/>
        <v>13.047511079047716</v>
      </c>
      <c r="V59" s="122">
        <f t="shared" si="6"/>
        <v>106.95248892095228</v>
      </c>
      <c r="W59" s="120">
        <v>120</v>
      </c>
      <c r="X59" s="137">
        <v>14.36</v>
      </c>
      <c r="Y59" s="156">
        <f t="shared" si="7"/>
        <v>14.799546532000413</v>
      </c>
      <c r="Z59" s="122">
        <f t="shared" si="8"/>
        <v>105.20045346799958</v>
      </c>
      <c r="AA59" s="120">
        <v>120</v>
      </c>
      <c r="AB59" s="137">
        <v>18.37</v>
      </c>
      <c r="AC59" s="156">
        <f t="shared" si="29"/>
        <v>18.829297059124915</v>
      </c>
      <c r="AD59" s="122">
        <f t="shared" si="30"/>
        <v>101.17070294087509</v>
      </c>
      <c r="AE59" s="120">
        <v>120</v>
      </c>
      <c r="AF59" s="137">
        <v>10.62</v>
      </c>
      <c r="AG59" s="156">
        <f t="shared" si="9"/>
        <v>10.885527205656318</v>
      </c>
      <c r="AH59" s="136">
        <f t="shared" si="10"/>
        <v>109.11447279434368</v>
      </c>
      <c r="AI59" s="120">
        <v>120</v>
      </c>
      <c r="AJ59" s="137">
        <v>14.22</v>
      </c>
      <c r="AK59" s="137">
        <f t="shared" si="11"/>
        <v>14.5755364279127</v>
      </c>
      <c r="AL59" s="137">
        <f t="shared" si="12"/>
        <v>105.4244635720873</v>
      </c>
      <c r="AM59" s="120">
        <v>120</v>
      </c>
      <c r="AN59" s="137">
        <v>19.829999999999998</v>
      </c>
      <c r="AO59" s="156">
        <f t="shared" si="13"/>
        <v>20.365615692718496</v>
      </c>
      <c r="AP59" s="122">
        <f t="shared" si="14"/>
        <v>99.634384307281508</v>
      </c>
      <c r="AQ59" s="120">
        <v>120</v>
      </c>
      <c r="AR59" s="137">
        <v>20.170000000000002</v>
      </c>
      <c r="AS59" s="137">
        <f t="shared" si="15"/>
        <v>20.71479921947212</v>
      </c>
      <c r="AT59" s="122">
        <f t="shared" si="16"/>
        <v>99.285200780527873</v>
      </c>
      <c r="AU59" s="120">
        <v>120</v>
      </c>
      <c r="AV59" s="137">
        <v>24.23</v>
      </c>
      <c r="AW59" s="137">
        <f t="shared" si="17"/>
        <v>24.884461333059463</v>
      </c>
      <c r="AX59" s="122">
        <f t="shared" si="18"/>
        <v>95.115538666940537</v>
      </c>
      <c r="AY59" s="120">
        <v>120</v>
      </c>
      <c r="AZ59" s="137">
        <v>17.37</v>
      </c>
      <c r="BA59" s="137">
        <f t="shared" si="19"/>
        <v>17.918130349592658</v>
      </c>
      <c r="BB59" s="122">
        <f t="shared" si="20"/>
        <v>102.08186965040734</v>
      </c>
      <c r="BC59" s="120">
        <v>120</v>
      </c>
      <c r="BD59" s="137">
        <v>40.68</v>
      </c>
      <c r="BE59" s="137">
        <f t="shared" si="21"/>
        <v>41.963704238424256</v>
      </c>
      <c r="BF59" s="122">
        <f t="shared" si="22"/>
        <v>78.036295761575744</v>
      </c>
      <c r="BG59" s="120">
        <v>120</v>
      </c>
      <c r="BH59" s="137">
        <v>36.81</v>
      </c>
      <c r="BI59" s="137">
        <f t="shared" si="23"/>
        <v>37.971581932556461</v>
      </c>
      <c r="BJ59" s="122">
        <f t="shared" si="24"/>
        <v>82.028418067443539</v>
      </c>
      <c r="BL59" s="124">
        <f t="shared" si="34"/>
        <v>14.173497750453441</v>
      </c>
      <c r="BM59" s="82">
        <f t="shared" si="37"/>
        <v>9.2382653703894544</v>
      </c>
      <c r="BN59" s="124">
        <f t="shared" si="31"/>
        <v>12.30287797019276</v>
      </c>
      <c r="BO59" s="124">
        <f t="shared" si="32"/>
        <v>12.30287797019276</v>
      </c>
      <c r="BP59" s="124">
        <f t="shared" si="33"/>
        <v>27.181504589048163</v>
      </c>
      <c r="BQ59" s="82">
        <f t="shared" si="35"/>
        <v>15.039804730055318</v>
      </c>
      <c r="BR59" s="83"/>
      <c r="BS59" s="91"/>
      <c r="BT59" s="91"/>
      <c r="BU59" s="91"/>
      <c r="BV59" s="91"/>
      <c r="BW59" s="46"/>
      <c r="BX59" s="46"/>
      <c r="BY59" s="46"/>
      <c r="BZ59" s="46"/>
      <c r="CA59" s="46"/>
      <c r="CB59" s="86"/>
      <c r="CC59" s="86"/>
      <c r="CD59" s="86"/>
      <c r="CE59" s="86"/>
      <c r="CF59" s="86"/>
    </row>
    <row r="60" spans="1:84" s="147" customFormat="1" ht="15" thickBot="1" x14ac:dyDescent="0.4">
      <c r="A60" s="144">
        <v>44227</v>
      </c>
      <c r="B60" s="145">
        <v>53</v>
      </c>
      <c r="C60" s="220">
        <v>0</v>
      </c>
      <c r="D60" s="146">
        <v>0</v>
      </c>
      <c r="E60" s="221">
        <f t="shared" si="0"/>
        <v>0</v>
      </c>
      <c r="F60" s="222">
        <f t="shared" si="26"/>
        <v>0</v>
      </c>
      <c r="G60" s="220">
        <v>0</v>
      </c>
      <c r="H60" s="234">
        <v>0</v>
      </c>
      <c r="I60" s="223">
        <f t="shared" si="27"/>
        <v>0</v>
      </c>
      <c r="J60" s="224">
        <f t="shared" si="28"/>
        <v>0</v>
      </c>
      <c r="K60" s="220">
        <v>0</v>
      </c>
      <c r="L60" s="146">
        <v>0</v>
      </c>
      <c r="M60" s="221">
        <f t="shared" si="1"/>
        <v>0</v>
      </c>
      <c r="N60" s="222">
        <f t="shared" si="2"/>
        <v>0</v>
      </c>
      <c r="O60" s="220">
        <v>0</v>
      </c>
      <c r="P60" s="146">
        <v>0</v>
      </c>
      <c r="Q60" s="221">
        <f t="shared" si="3"/>
        <v>0</v>
      </c>
      <c r="R60" s="222">
        <f t="shared" si="4"/>
        <v>0</v>
      </c>
      <c r="S60" s="220">
        <v>0</v>
      </c>
      <c r="T60" s="146">
        <v>0</v>
      </c>
      <c r="U60" s="221">
        <f t="shared" si="5"/>
        <v>0</v>
      </c>
      <c r="V60" s="222">
        <f t="shared" si="6"/>
        <v>0</v>
      </c>
      <c r="W60" s="220">
        <v>0</v>
      </c>
      <c r="X60" s="146">
        <v>0</v>
      </c>
      <c r="Y60" s="221">
        <f t="shared" si="7"/>
        <v>0</v>
      </c>
      <c r="Z60" s="222">
        <f t="shared" si="8"/>
        <v>0</v>
      </c>
      <c r="AA60" s="220">
        <v>0</v>
      </c>
      <c r="AB60" s="146">
        <v>0</v>
      </c>
      <c r="AC60" s="221">
        <f t="shared" si="29"/>
        <v>0</v>
      </c>
      <c r="AD60" s="222">
        <f t="shared" si="30"/>
        <v>0</v>
      </c>
      <c r="AE60" s="220">
        <v>0</v>
      </c>
      <c r="AF60" s="146">
        <v>0</v>
      </c>
      <c r="AG60" s="221">
        <f t="shared" si="9"/>
        <v>0</v>
      </c>
      <c r="AH60" s="225">
        <f t="shared" si="10"/>
        <v>0</v>
      </c>
      <c r="AI60" s="220">
        <v>0</v>
      </c>
      <c r="AJ60" s="146">
        <v>0</v>
      </c>
      <c r="AK60" s="146">
        <f t="shared" si="11"/>
        <v>0</v>
      </c>
      <c r="AL60" s="146">
        <f t="shared" si="12"/>
        <v>0</v>
      </c>
      <c r="AM60" s="220">
        <v>0</v>
      </c>
      <c r="AN60" s="146">
        <v>0</v>
      </c>
      <c r="AO60" s="221">
        <f t="shared" si="13"/>
        <v>0</v>
      </c>
      <c r="AP60" s="222">
        <f t="shared" si="14"/>
        <v>0</v>
      </c>
      <c r="AQ60" s="220">
        <v>0</v>
      </c>
      <c r="AR60" s="146">
        <v>0</v>
      </c>
      <c r="AS60" s="146">
        <f t="shared" si="15"/>
        <v>0</v>
      </c>
      <c r="AT60" s="222">
        <f t="shared" si="16"/>
        <v>0</v>
      </c>
      <c r="AU60" s="220">
        <v>120</v>
      </c>
      <c r="AV60" s="146">
        <v>0</v>
      </c>
      <c r="AW60" s="146">
        <f t="shared" si="17"/>
        <v>0</v>
      </c>
      <c r="AX60" s="222">
        <f t="shared" si="18"/>
        <v>120</v>
      </c>
      <c r="AY60" s="220">
        <v>0</v>
      </c>
      <c r="AZ60" s="146">
        <v>0</v>
      </c>
      <c r="BA60" s="146">
        <f t="shared" si="19"/>
        <v>0</v>
      </c>
      <c r="BB60" s="222">
        <f t="shared" si="20"/>
        <v>0</v>
      </c>
      <c r="BC60" s="220">
        <v>0</v>
      </c>
      <c r="BD60" s="146">
        <v>0</v>
      </c>
      <c r="BE60" s="146">
        <f t="shared" si="21"/>
        <v>0</v>
      </c>
      <c r="BF60" s="222">
        <f t="shared" si="22"/>
        <v>0</v>
      </c>
      <c r="BG60" s="220">
        <v>0</v>
      </c>
      <c r="BH60" s="146">
        <v>29.76</v>
      </c>
      <c r="BI60" s="146">
        <f t="shared" si="23"/>
        <v>30.699111065277922</v>
      </c>
      <c r="BJ60" s="222">
        <f t="shared" si="24"/>
        <v>-30.699111065277922</v>
      </c>
      <c r="BL60" s="148" t="e">
        <f t="shared" si="34"/>
        <v>#DIV/0!</v>
      </c>
      <c r="BM60" s="149" t="e">
        <f t="shared" si="37"/>
        <v>#DIV/0!</v>
      </c>
      <c r="BN60" s="148" t="e">
        <f t="shared" si="31"/>
        <v>#DIV/0!</v>
      </c>
      <c r="BO60" s="148" t="e">
        <f t="shared" si="32"/>
        <v>#DIV/0!</v>
      </c>
      <c r="BP60" s="148" t="e">
        <f t="shared" si="33"/>
        <v>#DIV/0!</v>
      </c>
      <c r="BQ60" s="149" t="e">
        <f t="shared" si="35"/>
        <v>#DIV/0!</v>
      </c>
      <c r="BR60" s="150"/>
      <c r="BS60" s="231"/>
      <c r="BT60" s="231"/>
      <c r="BU60" s="231"/>
      <c r="BV60" s="231"/>
      <c r="BW60" s="155"/>
      <c r="BX60" s="155"/>
      <c r="BY60" s="155"/>
      <c r="BZ60" s="155"/>
      <c r="CA60" s="155"/>
      <c r="CB60" s="151"/>
      <c r="CC60" s="151"/>
      <c r="CD60" s="151"/>
      <c r="CE60" s="151"/>
      <c r="CF60" s="151"/>
    </row>
    <row r="61" spans="1:84" ht="15" thickBot="1" x14ac:dyDescent="0.4">
      <c r="A61" s="79">
        <v>44228</v>
      </c>
      <c r="B61" s="80">
        <v>54</v>
      </c>
      <c r="C61" s="120">
        <v>120</v>
      </c>
      <c r="D61" s="137">
        <v>2.46</v>
      </c>
      <c r="E61" s="156">
        <f t="shared" si="0"/>
        <v>2.6336654653381388</v>
      </c>
      <c r="F61" s="122">
        <f t="shared" si="26"/>
        <v>117.36633453466186</v>
      </c>
      <c r="G61" s="120">
        <v>120</v>
      </c>
      <c r="H61" s="81">
        <v>0.25</v>
      </c>
      <c r="I61" s="157">
        <f t="shared" si="27"/>
        <v>0.26764892940428242</v>
      </c>
      <c r="J61" s="123">
        <f t="shared" si="28"/>
        <v>119.73235107059571</v>
      </c>
      <c r="K61" s="120">
        <v>120</v>
      </c>
      <c r="L61" s="137">
        <v>13.59</v>
      </c>
      <c r="M61" s="156">
        <f t="shared" si="1"/>
        <v>14.54939580241679</v>
      </c>
      <c r="N61" s="122">
        <f t="shared" si="2"/>
        <v>105.4506041975832</v>
      </c>
      <c r="O61" s="120">
        <v>120</v>
      </c>
      <c r="P61" s="188">
        <v>2.27</v>
      </c>
      <c r="Q61" s="156">
        <f t="shared" si="3"/>
        <v>2.339482634236834</v>
      </c>
      <c r="R61" s="122">
        <f t="shared" si="4"/>
        <v>117.66051736576317</v>
      </c>
      <c r="S61" s="120">
        <v>120</v>
      </c>
      <c r="T61" s="137">
        <v>6.98</v>
      </c>
      <c r="U61" s="156">
        <f t="shared" si="5"/>
        <v>7.1936514480057721</v>
      </c>
      <c r="V61" s="122">
        <f t="shared" si="6"/>
        <v>112.80634855199423</v>
      </c>
      <c r="W61" s="120">
        <v>120</v>
      </c>
      <c r="X61" s="137">
        <v>4.37</v>
      </c>
      <c r="Y61" s="156">
        <f t="shared" si="7"/>
        <v>4.503761723178398</v>
      </c>
      <c r="Z61" s="122">
        <f t="shared" si="8"/>
        <v>115.4962382768216</v>
      </c>
      <c r="AA61" s="120">
        <v>120</v>
      </c>
      <c r="AB61" s="137">
        <v>11.47</v>
      </c>
      <c r="AC61" s="156">
        <f t="shared" si="29"/>
        <v>11.756779383133519</v>
      </c>
      <c r="AD61" s="122">
        <f t="shared" si="30"/>
        <v>108.24322061686648</v>
      </c>
      <c r="AE61" s="120">
        <v>120</v>
      </c>
      <c r="AF61" s="137">
        <v>6.34</v>
      </c>
      <c r="AG61" s="156">
        <f t="shared" si="9"/>
        <v>6.4985162414181783</v>
      </c>
      <c r="AH61" s="136">
        <f t="shared" si="10"/>
        <v>113.50148375858183</v>
      </c>
      <c r="AI61" s="120">
        <v>120</v>
      </c>
      <c r="AJ61" s="137">
        <v>8.59</v>
      </c>
      <c r="AK61" s="137">
        <f t="shared" si="11"/>
        <v>8.8047720053284166</v>
      </c>
      <c r="AL61" s="137">
        <f t="shared" si="12"/>
        <v>111.19522799467158</v>
      </c>
      <c r="AM61" s="120">
        <v>120</v>
      </c>
      <c r="AN61" s="137">
        <v>20.98</v>
      </c>
      <c r="AO61" s="156">
        <f t="shared" si="13"/>
        <v>21.546677621443976</v>
      </c>
      <c r="AP61" s="122">
        <f t="shared" si="14"/>
        <v>98.453322378556024</v>
      </c>
      <c r="AQ61" s="120">
        <v>120</v>
      </c>
      <c r="AR61" s="137">
        <v>11.59</v>
      </c>
      <c r="AS61" s="137">
        <f t="shared" si="15"/>
        <v>11.903050220807229</v>
      </c>
      <c r="AT61" s="122">
        <f t="shared" si="16"/>
        <v>108.09694977919277</v>
      </c>
      <c r="AU61" s="120">
        <v>120</v>
      </c>
      <c r="AV61" s="137">
        <v>9.68</v>
      </c>
      <c r="AW61" s="137">
        <f t="shared" si="17"/>
        <v>9.9414604087501282</v>
      </c>
      <c r="AX61" s="122">
        <f t="shared" si="18"/>
        <v>110.05853959124987</v>
      </c>
      <c r="AY61" s="120">
        <v>120</v>
      </c>
      <c r="AZ61" s="137">
        <v>10.5</v>
      </c>
      <c r="BA61" s="137">
        <f t="shared" si="19"/>
        <v>10.831339589563784</v>
      </c>
      <c r="BB61" s="122">
        <f t="shared" si="20"/>
        <v>109.16866041043622</v>
      </c>
      <c r="BC61" s="120">
        <v>120</v>
      </c>
      <c r="BD61" s="137">
        <v>14.27</v>
      </c>
      <c r="BE61" s="137">
        <f t="shared" si="21"/>
        <v>14.720306280292874</v>
      </c>
      <c r="BF61" s="122">
        <f t="shared" si="22"/>
        <v>105.27969371970713</v>
      </c>
      <c r="BG61" s="120">
        <v>120</v>
      </c>
      <c r="BH61" s="137">
        <v>20.64</v>
      </c>
      <c r="BI61" s="137">
        <f t="shared" si="23"/>
        <v>21.291318964628235</v>
      </c>
      <c r="BJ61" s="122">
        <f t="shared" si="24"/>
        <v>98.708681035371768</v>
      </c>
      <c r="BL61" s="124">
        <f t="shared" si="34"/>
        <v>4.8474194992108917</v>
      </c>
      <c r="BM61" s="82">
        <f t="shared" si="37"/>
        <v>3.8991377237280562</v>
      </c>
      <c r="BN61" s="124">
        <f t="shared" si="31"/>
        <v>7.5166854527444773</v>
      </c>
      <c r="BO61" s="124">
        <f t="shared" si="32"/>
        <v>7.5166854527444773</v>
      </c>
      <c r="BP61" s="124">
        <f t="shared" si="33"/>
        <v>13.011934676245803</v>
      </c>
      <c r="BQ61" s="82">
        <f t="shared" si="35"/>
        <v>7.3583725609347415</v>
      </c>
      <c r="BR61" s="83"/>
      <c r="BS61" s="92"/>
      <c r="BT61" s="91"/>
      <c r="BU61" s="91"/>
      <c r="BV61" s="91"/>
      <c r="BW61" s="46"/>
      <c r="BX61" s="46"/>
      <c r="BY61" s="46"/>
      <c r="BZ61" s="46"/>
      <c r="CA61" s="46"/>
      <c r="CB61" s="86"/>
      <c r="CC61" s="86"/>
      <c r="CD61" s="86"/>
      <c r="CE61" s="86"/>
      <c r="CF61" s="86"/>
    </row>
    <row r="62" spans="1:84" ht="15" thickBot="1" x14ac:dyDescent="0.4">
      <c r="A62" s="79">
        <v>44229</v>
      </c>
      <c r="B62" s="80">
        <v>55</v>
      </c>
      <c r="C62" s="120">
        <v>120</v>
      </c>
      <c r="D62" s="137">
        <v>29.38</v>
      </c>
      <c r="E62" s="156">
        <f t="shared" si="0"/>
        <v>31.454102183591264</v>
      </c>
      <c r="F62" s="122">
        <f t="shared" si="26"/>
        <v>88.54589781640874</v>
      </c>
      <c r="G62" s="120">
        <v>120</v>
      </c>
      <c r="H62" s="81">
        <v>13.2</v>
      </c>
      <c r="I62" s="157">
        <f t="shared" si="27"/>
        <v>14.13186347254611</v>
      </c>
      <c r="J62" s="123">
        <f t="shared" si="28"/>
        <v>105.86813652745388</v>
      </c>
      <c r="K62" s="120">
        <v>120</v>
      </c>
      <c r="L62" s="137">
        <v>2.82</v>
      </c>
      <c r="M62" s="156">
        <f t="shared" si="1"/>
        <v>3.0190799236803052</v>
      </c>
      <c r="N62" s="122">
        <f t="shared" si="2"/>
        <v>116.98092007631969</v>
      </c>
      <c r="O62" s="120">
        <v>120</v>
      </c>
      <c r="P62" s="188">
        <v>12.2</v>
      </c>
      <c r="Q62" s="156">
        <f t="shared" si="3"/>
        <v>12.573430897660517</v>
      </c>
      <c r="R62" s="122">
        <f t="shared" si="4"/>
        <v>107.42656910233949</v>
      </c>
      <c r="S62" s="120">
        <v>120</v>
      </c>
      <c r="T62" s="137">
        <v>4.55</v>
      </c>
      <c r="U62" s="156">
        <f t="shared" si="5"/>
        <v>4.6892713593733895</v>
      </c>
      <c r="V62" s="122">
        <f t="shared" si="6"/>
        <v>115.31072864062661</v>
      </c>
      <c r="W62" s="120">
        <v>120</v>
      </c>
      <c r="X62" s="137">
        <v>12.36</v>
      </c>
      <c r="Y62" s="156">
        <f t="shared" si="7"/>
        <v>12.738328352056064</v>
      </c>
      <c r="Z62" s="122">
        <f t="shared" si="8"/>
        <v>107.26167164794394</v>
      </c>
      <c r="AA62" s="120">
        <v>120</v>
      </c>
      <c r="AB62" s="137">
        <v>24.17</v>
      </c>
      <c r="AC62" s="156">
        <f t="shared" si="29"/>
        <v>24.774311917204638</v>
      </c>
      <c r="AD62" s="122">
        <f t="shared" si="30"/>
        <v>95.225688082795358</v>
      </c>
      <c r="AE62" s="120">
        <v>120</v>
      </c>
      <c r="AF62" s="137">
        <v>17.36</v>
      </c>
      <c r="AG62" s="156">
        <f t="shared" si="9"/>
        <v>17.794044471769652</v>
      </c>
      <c r="AH62" s="136">
        <f t="shared" si="10"/>
        <v>102.20595552823035</v>
      </c>
      <c r="AI62" s="120">
        <v>120</v>
      </c>
      <c r="AJ62" s="137">
        <v>17.36</v>
      </c>
      <c r="AK62" s="137">
        <f t="shared" si="11"/>
        <v>17.794044471769652</v>
      </c>
      <c r="AL62" s="137">
        <f t="shared" si="12"/>
        <v>102.20595552823035</v>
      </c>
      <c r="AM62" s="120">
        <v>120</v>
      </c>
      <c r="AN62" s="137">
        <v>17.489999999999998</v>
      </c>
      <c r="AO62" s="156">
        <f t="shared" si="13"/>
        <v>17.962411420355341</v>
      </c>
      <c r="AP62" s="122">
        <f t="shared" si="14"/>
        <v>102.03758857964466</v>
      </c>
      <c r="AQ62" s="120">
        <v>120</v>
      </c>
      <c r="AR62" s="137">
        <v>17.73</v>
      </c>
      <c r="AS62" s="137">
        <f t="shared" si="15"/>
        <v>18.20889390982849</v>
      </c>
      <c r="AT62" s="122">
        <f t="shared" si="16"/>
        <v>101.79110609017151</v>
      </c>
      <c r="AU62" s="120">
        <v>120</v>
      </c>
      <c r="AV62" s="137">
        <v>12.65</v>
      </c>
      <c r="AW62" s="137">
        <f t="shared" si="17"/>
        <v>12.991681215980281</v>
      </c>
      <c r="AX62" s="122">
        <f t="shared" si="18"/>
        <v>107.00831878401972</v>
      </c>
      <c r="AY62" s="120">
        <v>120</v>
      </c>
      <c r="AZ62" s="137">
        <v>13.45</v>
      </c>
      <c r="BA62" s="137">
        <f t="shared" si="19"/>
        <v>13.874430236155511</v>
      </c>
      <c r="BB62" s="122">
        <f t="shared" si="20"/>
        <v>106.12556976384448</v>
      </c>
      <c r="BC62" s="120">
        <v>120</v>
      </c>
      <c r="BD62" s="137">
        <v>29.91</v>
      </c>
      <c r="BE62" s="137">
        <f t="shared" si="21"/>
        <v>30.853844487985977</v>
      </c>
      <c r="BF62" s="122">
        <f t="shared" si="22"/>
        <v>89.146155512014019</v>
      </c>
      <c r="BG62" s="120">
        <v>120</v>
      </c>
      <c r="BH62" s="137">
        <v>38.53</v>
      </c>
      <c r="BI62" s="137">
        <f t="shared" si="23"/>
        <v>39.745858512942149</v>
      </c>
      <c r="BJ62" s="122">
        <f t="shared" si="24"/>
        <v>80.254141487057851</v>
      </c>
      <c r="BL62" s="124">
        <f t="shared" si="34"/>
        <v>13.501401549949357</v>
      </c>
      <c r="BM62" s="82">
        <f t="shared" si="37"/>
        <v>8.3336196136361043</v>
      </c>
      <c r="BN62" s="124">
        <f t="shared" si="31"/>
        <v>16.767333572428875</v>
      </c>
      <c r="BO62" s="124">
        <f t="shared" si="32"/>
        <v>16.767333572428875</v>
      </c>
      <c r="BP62" s="124">
        <f t="shared" si="33"/>
        <v>23.465037010301007</v>
      </c>
      <c r="BQ62" s="82">
        <f t="shared" si="35"/>
        <v>15.766945063748844</v>
      </c>
      <c r="BR62" s="83"/>
      <c r="BS62" s="91"/>
      <c r="BT62" s="91"/>
      <c r="BU62" s="91"/>
      <c r="BV62" s="91"/>
      <c r="BW62" s="46"/>
      <c r="BX62" s="46"/>
      <c r="BY62" s="46"/>
      <c r="BZ62" s="46"/>
      <c r="CA62" s="46"/>
      <c r="CB62" s="86"/>
      <c r="CC62" s="86"/>
      <c r="CD62" s="86"/>
      <c r="CE62" s="86"/>
      <c r="CF62" s="86"/>
    </row>
    <row r="63" spans="1:84" ht="15" thickBot="1" x14ac:dyDescent="0.4">
      <c r="A63" s="79">
        <v>44230</v>
      </c>
      <c r="B63" s="80">
        <v>56</v>
      </c>
      <c r="C63" s="120">
        <v>120</v>
      </c>
      <c r="D63" s="137">
        <v>17.61</v>
      </c>
      <c r="E63" s="156">
        <f t="shared" si="0"/>
        <v>18.853190587237652</v>
      </c>
      <c r="F63" s="122">
        <f t="shared" si="26"/>
        <v>101.14680941276235</v>
      </c>
      <c r="G63" s="120">
        <v>120</v>
      </c>
      <c r="H63" s="81">
        <v>2.95</v>
      </c>
      <c r="I63" s="157">
        <f t="shared" si="27"/>
        <v>3.1582573669705321</v>
      </c>
      <c r="J63" s="123">
        <f t="shared" si="28"/>
        <v>116.84174263302947</v>
      </c>
      <c r="K63" s="120">
        <v>120</v>
      </c>
      <c r="L63" s="137">
        <v>23.87</v>
      </c>
      <c r="M63" s="156">
        <f t="shared" si="1"/>
        <v>25.555119779520886</v>
      </c>
      <c r="N63" s="122">
        <f t="shared" si="2"/>
        <v>94.444880220479121</v>
      </c>
      <c r="O63" s="120">
        <v>120</v>
      </c>
      <c r="P63" s="188">
        <v>9.6199999999999992</v>
      </c>
      <c r="Q63" s="156">
        <f t="shared" si="3"/>
        <v>9.9144594455323087</v>
      </c>
      <c r="R63" s="122">
        <f t="shared" si="4"/>
        <v>110.08554055446768</v>
      </c>
      <c r="S63" s="120">
        <v>120</v>
      </c>
      <c r="T63" s="137">
        <v>18.11</v>
      </c>
      <c r="U63" s="156">
        <f t="shared" si="5"/>
        <v>18.664330619396065</v>
      </c>
      <c r="V63" s="122">
        <f t="shared" si="6"/>
        <v>101.33566938060393</v>
      </c>
      <c r="W63" s="120">
        <v>120</v>
      </c>
      <c r="X63" s="137">
        <v>12.19</v>
      </c>
      <c r="Y63" s="156">
        <f t="shared" si="7"/>
        <v>12.563124806760795</v>
      </c>
      <c r="Z63" s="122">
        <f t="shared" si="8"/>
        <v>107.4368751932392</v>
      </c>
      <c r="AA63" s="120">
        <v>120</v>
      </c>
      <c r="AB63" s="137">
        <v>27.23</v>
      </c>
      <c r="AC63" s="156">
        <f t="shared" si="29"/>
        <v>27.910819756122557</v>
      </c>
      <c r="AD63" s="122">
        <f t="shared" si="30"/>
        <v>92.08918024387745</v>
      </c>
      <c r="AE63" s="120">
        <v>120</v>
      </c>
      <c r="AF63" s="137">
        <v>15.1</v>
      </c>
      <c r="AG63" s="156">
        <f t="shared" si="9"/>
        <v>15.477538682242034</v>
      </c>
      <c r="AH63" s="136">
        <f t="shared" si="10"/>
        <v>104.52246131775797</v>
      </c>
      <c r="AI63" s="120">
        <v>120</v>
      </c>
      <c r="AJ63" s="137">
        <v>21.67</v>
      </c>
      <c r="AK63" s="137">
        <f t="shared" si="11"/>
        <v>22.211805512859932</v>
      </c>
      <c r="AL63" s="137">
        <f t="shared" si="12"/>
        <v>97.788194487140061</v>
      </c>
      <c r="AM63" s="120">
        <v>120</v>
      </c>
      <c r="AN63" s="137">
        <v>30.65</v>
      </c>
      <c r="AO63" s="156">
        <f t="shared" si="13"/>
        <v>31.477867926466054</v>
      </c>
      <c r="AP63" s="122">
        <f t="shared" si="14"/>
        <v>88.522132073533953</v>
      </c>
      <c r="AQ63" s="120">
        <v>120</v>
      </c>
      <c r="AR63" s="137">
        <v>30.04</v>
      </c>
      <c r="AS63" s="137">
        <f t="shared" si="15"/>
        <v>30.851391599055152</v>
      </c>
      <c r="AT63" s="122">
        <f t="shared" si="16"/>
        <v>89.148608400944852</v>
      </c>
      <c r="AU63" s="120">
        <v>120</v>
      </c>
      <c r="AV63" s="137">
        <v>26.22</v>
      </c>
      <c r="AW63" s="137">
        <f t="shared" si="17"/>
        <v>26.928211974940947</v>
      </c>
      <c r="AX63" s="122">
        <f t="shared" si="18"/>
        <v>93.07178802505905</v>
      </c>
      <c r="AY63" s="120">
        <v>120</v>
      </c>
      <c r="AZ63" s="137">
        <v>26.73</v>
      </c>
      <c r="BA63" s="137">
        <f t="shared" si="19"/>
        <v>27.57349592657523</v>
      </c>
      <c r="BB63" s="122">
        <f t="shared" si="20"/>
        <v>92.426504073424766</v>
      </c>
      <c r="BC63" s="120">
        <v>120</v>
      </c>
      <c r="BD63" s="137">
        <v>37.65</v>
      </c>
      <c r="BE63" s="137">
        <f t="shared" si="21"/>
        <v>38.838089099721564</v>
      </c>
      <c r="BF63" s="122">
        <f t="shared" si="22"/>
        <v>81.161910900278428</v>
      </c>
      <c r="BG63" s="120">
        <v>120</v>
      </c>
      <c r="BH63" s="137">
        <v>37.29</v>
      </c>
      <c r="BI63" s="137">
        <f t="shared" si="23"/>
        <v>38.466728885222231</v>
      </c>
      <c r="BJ63" s="122">
        <f t="shared" si="24"/>
        <v>81.533271114777762</v>
      </c>
      <c r="BL63" s="124">
        <f t="shared" si="34"/>
        <v>13.212935481591408</v>
      </c>
      <c r="BM63" s="82">
        <f t="shared" si="37"/>
        <v>11.428309686580324</v>
      </c>
      <c r="BN63" s="124">
        <f t="shared" si="31"/>
        <v>18.222267764229034</v>
      </c>
      <c r="BO63" s="124">
        <f t="shared" si="32"/>
        <v>18.222267764229034</v>
      </c>
      <c r="BP63" s="124">
        <f t="shared" si="33"/>
        <v>29.132864975421953</v>
      </c>
      <c r="BQ63" s="82">
        <f t="shared" si="35"/>
        <v>18.043729134410349</v>
      </c>
      <c r="BR63" s="83"/>
      <c r="BS63" s="91"/>
      <c r="BT63" s="91"/>
      <c r="BU63" s="91"/>
      <c r="BV63" s="91"/>
      <c r="BW63" s="46"/>
      <c r="BX63" s="46"/>
      <c r="BY63" s="46"/>
      <c r="BZ63" s="46"/>
      <c r="CA63" s="46"/>
      <c r="CB63" s="86"/>
      <c r="CC63" s="86"/>
      <c r="CD63" s="86"/>
      <c r="CE63" s="86"/>
      <c r="CF63" s="86"/>
    </row>
    <row r="64" spans="1:84" ht="15" thickBot="1" x14ac:dyDescent="0.4">
      <c r="A64" s="79">
        <v>44231</v>
      </c>
      <c r="B64" s="80">
        <v>57</v>
      </c>
      <c r="C64" s="120">
        <v>120</v>
      </c>
      <c r="D64" s="137">
        <v>14.61</v>
      </c>
      <c r="E64" s="156">
        <f t="shared" si="0"/>
        <v>15.641403434386261</v>
      </c>
      <c r="F64" s="122">
        <f t="shared" si="26"/>
        <v>104.35859656561374</v>
      </c>
      <c r="G64" s="120">
        <v>120</v>
      </c>
      <c r="H64" s="81">
        <v>22.56</v>
      </c>
      <c r="I64" s="157">
        <f t="shared" si="27"/>
        <v>24.152639389442442</v>
      </c>
      <c r="J64" s="123">
        <f t="shared" si="28"/>
        <v>95.847360610557558</v>
      </c>
      <c r="K64" s="120">
        <v>120</v>
      </c>
      <c r="L64" s="137">
        <v>8.27</v>
      </c>
      <c r="M64" s="156">
        <f t="shared" si="1"/>
        <v>8.8538265846936604</v>
      </c>
      <c r="N64" s="122">
        <f t="shared" si="2"/>
        <v>111.14617341530634</v>
      </c>
      <c r="O64" s="120">
        <v>120</v>
      </c>
      <c r="P64" s="188">
        <v>2.42</v>
      </c>
      <c r="Q64" s="156">
        <f t="shared" si="3"/>
        <v>2.4940739977326598</v>
      </c>
      <c r="R64" s="122">
        <f t="shared" si="4"/>
        <v>117.50592600226734</v>
      </c>
      <c r="S64" s="120">
        <v>120</v>
      </c>
      <c r="T64" s="137">
        <v>8.9700000000000006</v>
      </c>
      <c r="U64" s="156">
        <f t="shared" si="5"/>
        <v>9.2445635370503965</v>
      </c>
      <c r="V64" s="122">
        <f t="shared" si="6"/>
        <v>110.7554364629496</v>
      </c>
      <c r="W64" s="120">
        <v>120</v>
      </c>
      <c r="X64" s="137">
        <v>9.27</v>
      </c>
      <c r="Y64" s="156">
        <f t="shared" si="7"/>
        <v>9.553746264042049</v>
      </c>
      <c r="Z64" s="122">
        <f t="shared" si="8"/>
        <v>110.44625373595795</v>
      </c>
      <c r="AA64" s="120">
        <v>120</v>
      </c>
      <c r="AB64" s="137">
        <v>10.54</v>
      </c>
      <c r="AC64" s="156">
        <f t="shared" si="29"/>
        <v>10.803527000717288</v>
      </c>
      <c r="AD64" s="122">
        <f t="shared" si="30"/>
        <v>109.19647299928272</v>
      </c>
      <c r="AE64" s="120">
        <v>120</v>
      </c>
      <c r="AF64" s="137">
        <v>9.1199999999999992</v>
      </c>
      <c r="AG64" s="156">
        <f t="shared" si="9"/>
        <v>9.3480233630494922</v>
      </c>
      <c r="AH64" s="136">
        <f t="shared" si="10"/>
        <v>110.65197663695051</v>
      </c>
      <c r="AI64" s="120">
        <v>120</v>
      </c>
      <c r="AJ64" s="137">
        <v>1.62</v>
      </c>
      <c r="AK64" s="137">
        <f t="shared" si="11"/>
        <v>1.6605041500153708</v>
      </c>
      <c r="AL64" s="137">
        <f t="shared" si="12"/>
        <v>118.33949584998463</v>
      </c>
      <c r="AM64" s="120">
        <v>120</v>
      </c>
      <c r="AN64" s="137">
        <v>12.33</v>
      </c>
      <c r="AO64" s="156">
        <f t="shared" si="13"/>
        <v>12.663037896682756</v>
      </c>
      <c r="AP64" s="122">
        <f t="shared" si="14"/>
        <v>107.33696210331725</v>
      </c>
      <c r="AQ64" s="120">
        <v>120</v>
      </c>
      <c r="AR64" s="137">
        <v>15.46</v>
      </c>
      <c r="AS64" s="137">
        <f t="shared" si="15"/>
        <v>15.877580363561671</v>
      </c>
      <c r="AT64" s="122">
        <f t="shared" si="16"/>
        <v>104.12241963643832</v>
      </c>
      <c r="AU64" s="120">
        <v>120</v>
      </c>
      <c r="AV64" s="137">
        <v>1.71</v>
      </c>
      <c r="AW64" s="137">
        <f t="shared" si="17"/>
        <v>1.7561877374961485</v>
      </c>
      <c r="AX64" s="122">
        <f t="shared" si="18"/>
        <v>118.24381226250385</v>
      </c>
      <c r="AY64" s="120">
        <v>120</v>
      </c>
      <c r="AZ64" s="137">
        <v>11.32</v>
      </c>
      <c r="BA64" s="137">
        <f t="shared" si="19"/>
        <v>11.677215633701145</v>
      </c>
      <c r="BB64" s="122">
        <f t="shared" si="20"/>
        <v>108.32278436629886</v>
      </c>
      <c r="BC64" s="120">
        <v>120</v>
      </c>
      <c r="BD64" s="137">
        <v>19.87</v>
      </c>
      <c r="BE64" s="137">
        <f t="shared" si="21"/>
        <v>20.497020728060228</v>
      </c>
      <c r="BF64" s="122">
        <f t="shared" si="22"/>
        <v>99.502979271939779</v>
      </c>
      <c r="BG64" s="120">
        <v>120</v>
      </c>
      <c r="BH64" s="137">
        <v>18.29</v>
      </c>
      <c r="BI64" s="137">
        <f t="shared" si="23"/>
        <v>18.867162008868721</v>
      </c>
      <c r="BJ64" s="122">
        <f t="shared" si="24"/>
        <v>101.13283799113128</v>
      </c>
      <c r="BL64" s="124">
        <f t="shared" si="34"/>
        <v>13.51329705792288</v>
      </c>
      <c r="BM64" s="82">
        <f t="shared" si="37"/>
        <v>5.9145510552291967</v>
      </c>
      <c r="BN64" s="124">
        <f t="shared" si="31"/>
        <v>6.0589040316061524</v>
      </c>
      <c r="BO64" s="124">
        <f t="shared" si="32"/>
        <v>6.0589040316061524</v>
      </c>
      <c r="BP64" s="124">
        <f t="shared" si="33"/>
        <v>14.178166214063914</v>
      </c>
      <c r="BQ64" s="82">
        <f t="shared" si="35"/>
        <v>9.1447644780856585</v>
      </c>
      <c r="BR64" s="83"/>
      <c r="BS64" s="91"/>
      <c r="BT64" s="91"/>
      <c r="BU64" s="91"/>
      <c r="BV64" s="91"/>
      <c r="BW64" s="46"/>
      <c r="BX64" s="46"/>
      <c r="BY64" s="46"/>
      <c r="BZ64" s="46"/>
      <c r="CA64" s="46"/>
      <c r="CB64" s="86"/>
      <c r="CC64" s="86"/>
      <c r="CD64" s="86"/>
      <c r="CE64" s="86"/>
      <c r="CF64" s="86"/>
    </row>
    <row r="65" spans="1:84" ht="15" thickBot="1" x14ac:dyDescent="0.4">
      <c r="A65" s="79">
        <v>44232</v>
      </c>
      <c r="B65" s="80">
        <v>58</v>
      </c>
      <c r="C65" s="120">
        <v>120</v>
      </c>
      <c r="D65" s="137">
        <v>25.11</v>
      </c>
      <c r="E65" s="156">
        <f t="shared" si="0"/>
        <v>26.88265846936612</v>
      </c>
      <c r="F65" s="122">
        <f t="shared" si="26"/>
        <v>93.11734153063388</v>
      </c>
      <c r="G65" s="120">
        <v>120</v>
      </c>
      <c r="H65" s="81">
        <v>13.95</v>
      </c>
      <c r="I65" s="157">
        <f t="shared" si="27"/>
        <v>14.934810260758958</v>
      </c>
      <c r="J65" s="123">
        <f t="shared" si="28"/>
        <v>105.06518973924105</v>
      </c>
      <c r="K65" s="120">
        <v>120</v>
      </c>
      <c r="L65" s="137">
        <v>7.37</v>
      </c>
      <c r="M65" s="156">
        <f t="shared" si="1"/>
        <v>7.8902904388382451</v>
      </c>
      <c r="N65" s="122">
        <f t="shared" si="2"/>
        <v>112.10970956116175</v>
      </c>
      <c r="O65" s="120">
        <v>120</v>
      </c>
      <c r="P65" s="188">
        <v>27.7</v>
      </c>
      <c r="Q65" s="156">
        <f t="shared" si="3"/>
        <v>28.547871792229206</v>
      </c>
      <c r="R65" s="122">
        <f t="shared" si="4"/>
        <v>91.452128207770798</v>
      </c>
      <c r="S65" s="120">
        <v>120</v>
      </c>
      <c r="T65" s="137">
        <v>20.14</v>
      </c>
      <c r="U65" s="156">
        <f t="shared" si="5"/>
        <v>20.756467072039577</v>
      </c>
      <c r="V65" s="122">
        <f t="shared" si="6"/>
        <v>99.243532927960416</v>
      </c>
      <c r="W65" s="120">
        <v>120</v>
      </c>
      <c r="X65" s="137">
        <v>20.46</v>
      </c>
      <c r="Y65" s="156">
        <f t="shared" si="7"/>
        <v>21.086261980830674</v>
      </c>
      <c r="Z65" s="122">
        <f t="shared" si="8"/>
        <v>98.91373801916933</v>
      </c>
      <c r="AA65" s="120">
        <v>120</v>
      </c>
      <c r="AB65" s="137">
        <v>29.63</v>
      </c>
      <c r="AC65" s="156">
        <f t="shared" si="29"/>
        <v>30.370825904293476</v>
      </c>
      <c r="AD65" s="122">
        <f t="shared" si="30"/>
        <v>89.629174095706531</v>
      </c>
      <c r="AE65" s="120">
        <v>120</v>
      </c>
      <c r="AF65" s="137">
        <v>35.49</v>
      </c>
      <c r="AG65" s="156">
        <f t="shared" si="9"/>
        <v>36.377340916077479</v>
      </c>
      <c r="AH65" s="136">
        <f t="shared" si="10"/>
        <v>83.622659083922514</v>
      </c>
      <c r="AI65" s="120">
        <v>120</v>
      </c>
      <c r="AJ65" s="137">
        <v>29.99</v>
      </c>
      <c r="AK65" s="137">
        <f t="shared" si="11"/>
        <v>30.739826826519113</v>
      </c>
      <c r="AL65" s="137">
        <f t="shared" si="12"/>
        <v>89.260173173480894</v>
      </c>
      <c r="AM65" s="120">
        <v>120</v>
      </c>
      <c r="AN65" s="137">
        <v>18.8</v>
      </c>
      <c r="AO65" s="156">
        <f t="shared" si="13"/>
        <v>19.307795008729588</v>
      </c>
      <c r="AP65" s="122">
        <f t="shared" si="14"/>
        <v>100.69220499127042</v>
      </c>
      <c r="AQ65" s="120">
        <v>120</v>
      </c>
      <c r="AR65" s="137">
        <v>29.22</v>
      </c>
      <c r="AS65" s="137">
        <f t="shared" si="15"/>
        <v>30.009243093355241</v>
      </c>
      <c r="AT65" s="122">
        <f t="shared" si="16"/>
        <v>89.990756906644762</v>
      </c>
      <c r="AU65" s="120">
        <v>120</v>
      </c>
      <c r="AV65" s="137">
        <v>24.54</v>
      </c>
      <c r="AW65" s="137">
        <f t="shared" si="17"/>
        <v>25.202834548628939</v>
      </c>
      <c r="AX65" s="122">
        <f t="shared" si="18"/>
        <v>94.797165451371058</v>
      </c>
      <c r="AY65" s="120">
        <v>120</v>
      </c>
      <c r="AZ65" s="137">
        <v>33.19</v>
      </c>
      <c r="BA65" s="137">
        <f t="shared" si="19"/>
        <v>34.237348664535425</v>
      </c>
      <c r="BB65" s="122">
        <f t="shared" si="20"/>
        <v>85.762651335464568</v>
      </c>
      <c r="BC65" s="120">
        <v>120</v>
      </c>
      <c r="BD65" s="137">
        <v>36.07</v>
      </c>
      <c r="BE65" s="137">
        <f t="shared" si="21"/>
        <v>37.208230380530061</v>
      </c>
      <c r="BF65" s="122">
        <f t="shared" si="22"/>
        <v>82.791769619469932</v>
      </c>
      <c r="BG65" s="120">
        <v>120</v>
      </c>
      <c r="BH65" s="137">
        <v>44.56</v>
      </c>
      <c r="BI65" s="137">
        <f t="shared" si="23"/>
        <v>45.966142105805922</v>
      </c>
      <c r="BJ65" s="122">
        <f t="shared" si="24"/>
        <v>74.033857894194085</v>
      </c>
      <c r="BL65" s="124">
        <f t="shared" si="34"/>
        <v>13.807710880267589</v>
      </c>
      <c r="BM65" s="82">
        <f t="shared" si="37"/>
        <v>19.552944679194294</v>
      </c>
      <c r="BN65" s="124">
        <f t="shared" si="31"/>
        <v>27.079998235247235</v>
      </c>
      <c r="BO65" s="124">
        <f t="shared" si="32"/>
        <v>27.079998235247235</v>
      </c>
      <c r="BP65" s="124">
        <f t="shared" si="33"/>
        <v>32.614366986353168</v>
      </c>
      <c r="BQ65" s="82">
        <f t="shared" si="35"/>
        <v>24.027003803261902</v>
      </c>
      <c r="BR65" s="83"/>
      <c r="BS65" s="91"/>
      <c r="BT65" s="91"/>
      <c r="BU65" s="91"/>
      <c r="BV65" s="91"/>
      <c r="BW65" s="46"/>
      <c r="BX65" s="46"/>
      <c r="BY65" s="46"/>
      <c r="BZ65" s="46"/>
      <c r="CA65" s="46"/>
      <c r="CB65" s="86"/>
      <c r="CC65" s="86"/>
      <c r="CD65" s="86"/>
      <c r="CE65" s="86"/>
      <c r="CF65" s="86"/>
    </row>
    <row r="66" spans="1:84" ht="15" thickBot="1" x14ac:dyDescent="0.4">
      <c r="A66" s="79">
        <v>44233</v>
      </c>
      <c r="B66" s="80">
        <v>59</v>
      </c>
      <c r="C66" s="120">
        <v>120</v>
      </c>
      <c r="D66" s="137">
        <v>14.36</v>
      </c>
      <c r="E66" s="156">
        <f t="shared" si="0"/>
        <v>15.37375450498198</v>
      </c>
      <c r="F66" s="122">
        <f t="shared" si="26"/>
        <v>104.62624549501803</v>
      </c>
      <c r="G66" s="120">
        <v>120</v>
      </c>
      <c r="H66" s="81">
        <v>15.13</v>
      </c>
      <c r="I66" s="157">
        <f t="shared" si="27"/>
        <v>16.19811320754717</v>
      </c>
      <c r="J66" s="123">
        <f t="shared" si="28"/>
        <v>103.80188679245283</v>
      </c>
      <c r="K66" s="120">
        <v>120</v>
      </c>
      <c r="L66" s="137">
        <v>6.47</v>
      </c>
      <c r="M66" s="156">
        <f t="shared" si="1"/>
        <v>6.9267542929828281</v>
      </c>
      <c r="N66" s="122">
        <f t="shared" si="2"/>
        <v>113.07324570701718</v>
      </c>
      <c r="O66" s="120">
        <v>120</v>
      </c>
      <c r="P66" s="188">
        <v>2.2200000000000002</v>
      </c>
      <c r="Q66" s="156">
        <f t="shared" si="3"/>
        <v>2.2879521797382254</v>
      </c>
      <c r="R66" s="122">
        <f t="shared" si="4"/>
        <v>117.71204782026177</v>
      </c>
      <c r="S66" s="120">
        <v>120</v>
      </c>
      <c r="T66" s="137">
        <v>14.36</v>
      </c>
      <c r="U66" s="156">
        <f t="shared" si="5"/>
        <v>14.799546532000413</v>
      </c>
      <c r="V66" s="122">
        <f t="shared" si="6"/>
        <v>105.20045346799958</v>
      </c>
      <c r="W66" s="120">
        <v>120</v>
      </c>
      <c r="X66" s="137">
        <v>6.41</v>
      </c>
      <c r="Y66" s="156">
        <f t="shared" si="7"/>
        <v>6.6062042667216323</v>
      </c>
      <c r="Z66" s="122">
        <f t="shared" si="8"/>
        <v>113.39379573327837</v>
      </c>
      <c r="AA66" s="120">
        <v>120</v>
      </c>
      <c r="AB66" s="137">
        <v>23.85</v>
      </c>
      <c r="AC66" s="156">
        <f t="shared" si="29"/>
        <v>24.446311097448515</v>
      </c>
      <c r="AD66" s="122">
        <f t="shared" si="30"/>
        <v>95.553688902551485</v>
      </c>
      <c r="AE66" s="120">
        <v>120</v>
      </c>
      <c r="AF66" s="137">
        <v>12.52</v>
      </c>
      <c r="AG66" s="156">
        <f t="shared" si="9"/>
        <v>12.833032072958298</v>
      </c>
      <c r="AH66" s="136">
        <f t="shared" si="10"/>
        <v>107.1669679270417</v>
      </c>
      <c r="AI66" s="120">
        <v>120</v>
      </c>
      <c r="AJ66" s="137">
        <v>5.39</v>
      </c>
      <c r="AK66" s="137">
        <f t="shared" si="11"/>
        <v>5.5247638077671901</v>
      </c>
      <c r="AL66" s="137">
        <f t="shared" si="12"/>
        <v>114.47523619223281</v>
      </c>
      <c r="AM66" s="120">
        <v>120</v>
      </c>
      <c r="AN66" s="137">
        <v>14.88</v>
      </c>
      <c r="AO66" s="156">
        <f t="shared" si="13"/>
        <v>15.281914347334908</v>
      </c>
      <c r="AP66" s="122">
        <f t="shared" si="14"/>
        <v>104.7180856526651</v>
      </c>
      <c r="AQ66" s="120">
        <v>120</v>
      </c>
      <c r="AR66" s="137">
        <v>24.22</v>
      </c>
      <c r="AS66" s="137">
        <f t="shared" si="15"/>
        <v>24.874191229331412</v>
      </c>
      <c r="AT66" s="122">
        <f t="shared" si="16"/>
        <v>95.125808770668584</v>
      </c>
      <c r="AU66" s="120">
        <v>120</v>
      </c>
      <c r="AV66" s="137">
        <v>17.84</v>
      </c>
      <c r="AW66" s="137">
        <f t="shared" si="17"/>
        <v>18.321865050837012</v>
      </c>
      <c r="AX66" s="122">
        <f t="shared" si="18"/>
        <v>101.678134949163</v>
      </c>
      <c r="AY66" s="120">
        <v>120</v>
      </c>
      <c r="AZ66" s="137">
        <v>17.45</v>
      </c>
      <c r="BA66" s="137">
        <f t="shared" si="19"/>
        <v>18.000654841703621</v>
      </c>
      <c r="BB66" s="122">
        <f t="shared" si="20"/>
        <v>101.99934515829638</v>
      </c>
      <c r="BC66" s="120">
        <v>120</v>
      </c>
      <c r="BD66" s="137">
        <v>27.52</v>
      </c>
      <c r="BE66" s="137">
        <f t="shared" si="21"/>
        <v>28.388425286170982</v>
      </c>
      <c r="BF66" s="122">
        <f t="shared" si="22"/>
        <v>91.611574713829015</v>
      </c>
      <c r="BG66" s="120">
        <v>120</v>
      </c>
      <c r="BH66" s="137">
        <v>42.24</v>
      </c>
      <c r="BI66" s="137">
        <f t="shared" si="23"/>
        <v>43.572931834588019</v>
      </c>
      <c r="BJ66" s="122">
        <f t="shared" si="24"/>
        <v>76.427068165411981</v>
      </c>
      <c r="BL66" s="124">
        <f t="shared" si="34"/>
        <v>10.694061668197772</v>
      </c>
      <c r="BM66" s="82">
        <f t="shared" si="37"/>
        <v>6.5815841606834091</v>
      </c>
      <c r="BN66" s="124">
        <f t="shared" si="31"/>
        <v>11.890029716159445</v>
      </c>
      <c r="BO66" s="124">
        <f t="shared" si="32"/>
        <v>11.890029716159445</v>
      </c>
      <c r="BP66" s="124">
        <f t="shared" si="33"/>
        <v>24.989447767350729</v>
      </c>
      <c r="BQ66" s="82">
        <f t="shared" si="35"/>
        <v>13.20903060571016</v>
      </c>
      <c r="BR66" s="83"/>
      <c r="BS66" s="91"/>
      <c r="BT66" s="91"/>
      <c r="BU66" s="91"/>
      <c r="BV66" s="91"/>
      <c r="BW66" s="46"/>
      <c r="BX66" s="46"/>
      <c r="BY66" s="46"/>
      <c r="BZ66" s="46"/>
      <c r="CA66" s="46"/>
      <c r="CB66" s="86"/>
      <c r="CC66" s="86"/>
      <c r="CD66" s="86"/>
      <c r="CE66" s="86"/>
      <c r="CF66" s="86"/>
    </row>
    <row r="67" spans="1:84" s="147" customFormat="1" ht="15" thickBot="1" x14ac:dyDescent="0.4">
      <c r="A67" s="144">
        <v>44234</v>
      </c>
      <c r="B67" s="145">
        <v>60</v>
      </c>
      <c r="C67" s="220">
        <v>0</v>
      </c>
      <c r="D67" s="146">
        <v>0</v>
      </c>
      <c r="E67" s="221">
        <f t="shared" si="0"/>
        <v>0</v>
      </c>
      <c r="F67" s="222">
        <f t="shared" si="26"/>
        <v>0</v>
      </c>
      <c r="G67" s="220">
        <v>0</v>
      </c>
      <c r="H67" s="234">
        <v>0</v>
      </c>
      <c r="I67" s="223">
        <f t="shared" si="27"/>
        <v>0</v>
      </c>
      <c r="J67" s="224">
        <f t="shared" si="28"/>
        <v>0</v>
      </c>
      <c r="K67" s="220">
        <v>0</v>
      </c>
      <c r="L67" s="146">
        <v>0</v>
      </c>
      <c r="M67" s="221">
        <f t="shared" si="1"/>
        <v>0</v>
      </c>
      <c r="N67" s="222">
        <f t="shared" si="2"/>
        <v>0</v>
      </c>
      <c r="O67" s="220">
        <v>0</v>
      </c>
      <c r="P67" s="146">
        <v>0</v>
      </c>
      <c r="Q67" s="221">
        <f t="shared" si="3"/>
        <v>0</v>
      </c>
      <c r="R67" s="222">
        <f t="shared" si="4"/>
        <v>0</v>
      </c>
      <c r="S67" s="220">
        <v>0</v>
      </c>
      <c r="T67" s="146">
        <v>0</v>
      </c>
      <c r="U67" s="221">
        <f t="shared" si="5"/>
        <v>0</v>
      </c>
      <c r="V67" s="222">
        <f t="shared" si="6"/>
        <v>0</v>
      </c>
      <c r="W67" s="220">
        <v>0</v>
      </c>
      <c r="X67" s="146">
        <v>0</v>
      </c>
      <c r="Y67" s="221">
        <f t="shared" si="7"/>
        <v>0</v>
      </c>
      <c r="Z67" s="222">
        <f t="shared" si="8"/>
        <v>0</v>
      </c>
      <c r="AA67" s="220">
        <v>0</v>
      </c>
      <c r="AB67" s="146">
        <v>0</v>
      </c>
      <c r="AC67" s="221">
        <f t="shared" si="29"/>
        <v>0</v>
      </c>
      <c r="AD67" s="222">
        <f t="shared" si="30"/>
        <v>0</v>
      </c>
      <c r="AE67" s="220">
        <v>0</v>
      </c>
      <c r="AF67" s="146">
        <v>0</v>
      </c>
      <c r="AG67" s="221">
        <f t="shared" si="9"/>
        <v>0</v>
      </c>
      <c r="AH67" s="225">
        <f t="shared" si="10"/>
        <v>0</v>
      </c>
      <c r="AI67" s="220">
        <v>0</v>
      </c>
      <c r="AJ67" s="146">
        <v>0</v>
      </c>
      <c r="AK67" s="146">
        <f t="shared" si="11"/>
        <v>0</v>
      </c>
      <c r="AL67" s="146">
        <f t="shared" si="12"/>
        <v>0</v>
      </c>
      <c r="AM67" s="220">
        <v>0</v>
      </c>
      <c r="AN67" s="146">
        <v>0</v>
      </c>
      <c r="AO67" s="221">
        <f t="shared" si="13"/>
        <v>0</v>
      </c>
      <c r="AP67" s="222">
        <f t="shared" si="14"/>
        <v>0</v>
      </c>
      <c r="AQ67" s="220">
        <v>0</v>
      </c>
      <c r="AR67" s="146">
        <v>0</v>
      </c>
      <c r="AS67" s="146">
        <f t="shared" si="15"/>
        <v>0</v>
      </c>
      <c r="AT67" s="222">
        <f t="shared" si="16"/>
        <v>0</v>
      </c>
      <c r="AU67" s="220">
        <v>0</v>
      </c>
      <c r="AV67" s="146">
        <v>0</v>
      </c>
      <c r="AW67" s="146">
        <f t="shared" si="17"/>
        <v>0</v>
      </c>
      <c r="AX67" s="222">
        <f t="shared" si="18"/>
        <v>0</v>
      </c>
      <c r="AY67" s="220">
        <v>0</v>
      </c>
      <c r="AZ67" s="146">
        <v>0</v>
      </c>
      <c r="BA67" s="146">
        <f t="shared" si="19"/>
        <v>0</v>
      </c>
      <c r="BB67" s="222">
        <f t="shared" si="20"/>
        <v>0</v>
      </c>
      <c r="BC67" s="220">
        <v>0</v>
      </c>
      <c r="BD67" s="146">
        <v>0</v>
      </c>
      <c r="BE67" s="146">
        <f t="shared" si="21"/>
        <v>0</v>
      </c>
      <c r="BF67" s="222">
        <f t="shared" si="22"/>
        <v>0</v>
      </c>
      <c r="BG67" s="220">
        <v>0</v>
      </c>
      <c r="BH67" s="146">
        <v>0</v>
      </c>
      <c r="BI67" s="146">
        <f t="shared" si="23"/>
        <v>0</v>
      </c>
      <c r="BJ67" s="222">
        <f t="shared" si="24"/>
        <v>0</v>
      </c>
      <c r="BL67" s="148" t="e">
        <f t="shared" si="34"/>
        <v>#DIV/0!</v>
      </c>
      <c r="BM67" s="149" t="e">
        <f t="shared" si="37"/>
        <v>#DIV/0!</v>
      </c>
      <c r="BN67" s="148" t="e">
        <f t="shared" si="31"/>
        <v>#DIV/0!</v>
      </c>
      <c r="BO67" s="148" t="e">
        <f t="shared" si="32"/>
        <v>#DIV/0!</v>
      </c>
      <c r="BP67" s="148" t="e">
        <f t="shared" si="33"/>
        <v>#DIV/0!</v>
      </c>
      <c r="BQ67" s="149" t="e">
        <f t="shared" si="35"/>
        <v>#DIV/0!</v>
      </c>
      <c r="BR67" s="150"/>
      <c r="BS67" s="231"/>
      <c r="BT67" s="231"/>
      <c r="BU67" s="231"/>
      <c r="BV67" s="231"/>
      <c r="BW67" s="155"/>
      <c r="BX67" s="155"/>
      <c r="BY67" s="155"/>
      <c r="BZ67" s="155"/>
      <c r="CA67" s="155"/>
      <c r="CB67" s="151"/>
      <c r="CC67" s="151"/>
      <c r="CD67" s="151"/>
      <c r="CE67" s="151"/>
      <c r="CF67" s="151"/>
    </row>
    <row r="68" spans="1:84" ht="15" thickBot="1" x14ac:dyDescent="0.4">
      <c r="A68" s="79">
        <v>44235</v>
      </c>
      <c r="B68" s="80">
        <v>61</v>
      </c>
      <c r="C68" s="120">
        <v>120</v>
      </c>
      <c r="D68" s="137">
        <v>0.47</v>
      </c>
      <c r="E68" s="156">
        <f t="shared" si="0"/>
        <v>0.50317998728005087</v>
      </c>
      <c r="F68" s="122">
        <f t="shared" si="26"/>
        <v>119.49682001271995</v>
      </c>
      <c r="G68" s="120">
        <v>120</v>
      </c>
      <c r="H68" s="81">
        <v>0</v>
      </c>
      <c r="I68" s="157">
        <f t="shared" si="27"/>
        <v>0</v>
      </c>
      <c r="J68" s="123">
        <f t="shared" si="28"/>
        <v>120</v>
      </c>
      <c r="K68" s="120">
        <v>120</v>
      </c>
      <c r="L68" s="188">
        <v>0</v>
      </c>
      <c r="M68" s="156">
        <f t="shared" si="1"/>
        <v>0</v>
      </c>
      <c r="N68" s="122">
        <f t="shared" si="2"/>
        <v>120</v>
      </c>
      <c r="O68" s="120">
        <v>120</v>
      </c>
      <c r="P68" s="188">
        <v>0</v>
      </c>
      <c r="Q68" s="156">
        <f t="shared" si="3"/>
        <v>0</v>
      </c>
      <c r="R68" s="122">
        <f t="shared" si="4"/>
        <v>120</v>
      </c>
      <c r="S68" s="120">
        <v>120</v>
      </c>
      <c r="T68" s="137">
        <v>3.04</v>
      </c>
      <c r="U68" s="156">
        <f t="shared" si="5"/>
        <v>3.1330516335154073</v>
      </c>
      <c r="V68" s="122">
        <f t="shared" si="6"/>
        <v>116.86694836648459</v>
      </c>
      <c r="W68" s="120">
        <v>120</v>
      </c>
      <c r="X68" s="137">
        <v>0.18</v>
      </c>
      <c r="Y68" s="156">
        <f t="shared" si="7"/>
        <v>0.18550963619499125</v>
      </c>
      <c r="Z68" s="122">
        <f t="shared" si="8"/>
        <v>119.81449036380501</v>
      </c>
      <c r="AA68" s="120">
        <v>120</v>
      </c>
      <c r="AB68" s="137">
        <v>4</v>
      </c>
      <c r="AC68" s="156">
        <f t="shared" si="29"/>
        <v>4.1000102469515323</v>
      </c>
      <c r="AD68" s="122">
        <f t="shared" si="30"/>
        <v>115.89998975304847</v>
      </c>
      <c r="AE68" s="120">
        <v>120</v>
      </c>
      <c r="AF68" s="137">
        <v>6.51</v>
      </c>
      <c r="AG68" s="156">
        <f t="shared" si="9"/>
        <v>6.6727666769136187</v>
      </c>
      <c r="AH68" s="136">
        <f t="shared" si="10"/>
        <v>113.32723332308638</v>
      </c>
      <c r="AI68" s="120">
        <v>120</v>
      </c>
      <c r="AJ68" s="137">
        <v>6.49</v>
      </c>
      <c r="AK68" s="137">
        <f t="shared" si="11"/>
        <v>6.6522666256788616</v>
      </c>
      <c r="AL68" s="137">
        <f t="shared" si="12"/>
        <v>113.34773337432114</v>
      </c>
      <c r="AM68" s="120">
        <v>120</v>
      </c>
      <c r="AN68" s="137">
        <v>13.3</v>
      </c>
      <c r="AO68" s="156">
        <f t="shared" si="13"/>
        <v>13.659237958303381</v>
      </c>
      <c r="AP68" s="122">
        <f t="shared" si="14"/>
        <v>106.34076204169662</v>
      </c>
      <c r="AQ68" s="120">
        <v>120</v>
      </c>
      <c r="AR68" s="137">
        <v>6.59</v>
      </c>
      <c r="AS68" s="137">
        <f t="shared" si="15"/>
        <v>6.7679983567834032</v>
      </c>
      <c r="AT68" s="122">
        <f t="shared" si="16"/>
        <v>113.23200164321659</v>
      </c>
      <c r="AU68" s="120">
        <v>120</v>
      </c>
      <c r="AV68" s="137">
        <v>0.66</v>
      </c>
      <c r="AW68" s="137">
        <f t="shared" si="17"/>
        <v>0.67782684605114518</v>
      </c>
      <c r="AX68" s="122">
        <f t="shared" si="18"/>
        <v>119.32217315394885</v>
      </c>
      <c r="AY68" s="120">
        <v>120</v>
      </c>
      <c r="AZ68" s="137">
        <v>3.85</v>
      </c>
      <c r="BA68" s="137">
        <f t="shared" si="19"/>
        <v>3.9714911828400541</v>
      </c>
      <c r="BB68" s="122">
        <f t="shared" si="20"/>
        <v>116.02850881715995</v>
      </c>
      <c r="BC68" s="120">
        <v>120</v>
      </c>
      <c r="BD68" s="137">
        <v>7.7</v>
      </c>
      <c r="BE68" s="137">
        <f t="shared" si="21"/>
        <v>7.9429823656801082</v>
      </c>
      <c r="BF68" s="122">
        <f t="shared" si="22"/>
        <v>112.05701763431989</v>
      </c>
      <c r="BG68" s="120">
        <v>120</v>
      </c>
      <c r="BH68" s="137">
        <v>15.89</v>
      </c>
      <c r="BI68" s="137">
        <f t="shared" si="23"/>
        <v>16.391427245539859</v>
      </c>
      <c r="BJ68" s="122">
        <f t="shared" si="24"/>
        <v>103.60857275446014</v>
      </c>
      <c r="BL68" s="124">
        <f t="shared" si="34"/>
        <v>0.13977221868890305</v>
      </c>
      <c r="BM68" s="82">
        <f t="shared" si="37"/>
        <v>0.92182257491955499</v>
      </c>
      <c r="BN68" s="124">
        <f t="shared" si="31"/>
        <v>4.8402898748733376</v>
      </c>
      <c r="BO68" s="124">
        <f t="shared" si="32"/>
        <v>4.8402898748733376</v>
      </c>
      <c r="BP68" s="124">
        <f t="shared" si="33"/>
        <v>7.8627502205722282</v>
      </c>
      <c r="BQ68" s="82">
        <f t="shared" si="35"/>
        <v>3.7209849527854724</v>
      </c>
      <c r="BR68" s="83"/>
      <c r="BS68" s="91"/>
      <c r="BT68" s="91"/>
      <c r="BU68" s="91"/>
      <c r="BV68" s="91"/>
      <c r="BW68" s="46"/>
      <c r="BX68" s="46"/>
      <c r="BY68" s="46"/>
      <c r="BZ68" s="46"/>
      <c r="CA68" s="46"/>
      <c r="CB68" s="86"/>
      <c r="CC68" s="86"/>
      <c r="CD68" s="86"/>
      <c r="CE68" s="86"/>
      <c r="CF68" s="86"/>
    </row>
    <row r="69" spans="1:84" ht="15" thickBot="1" x14ac:dyDescent="0.4">
      <c r="A69" s="79">
        <v>44236</v>
      </c>
      <c r="B69" s="80">
        <v>62</v>
      </c>
      <c r="C69" s="120">
        <v>120</v>
      </c>
      <c r="D69" s="137">
        <v>9.98</v>
      </c>
      <c r="E69" s="156">
        <f t="shared" si="0"/>
        <v>10.684545261818954</v>
      </c>
      <c r="F69" s="122">
        <f t="shared" si="26"/>
        <v>109.31545473818105</v>
      </c>
      <c r="G69" s="120">
        <v>120</v>
      </c>
      <c r="H69" s="81">
        <v>4.0999999999999996</v>
      </c>
      <c r="I69" s="157">
        <f t="shared" si="27"/>
        <v>4.3894424422302309</v>
      </c>
      <c r="J69" s="123">
        <f t="shared" si="28"/>
        <v>115.61055755776977</v>
      </c>
      <c r="K69" s="120">
        <v>120</v>
      </c>
      <c r="L69" s="188">
        <v>0.13</v>
      </c>
      <c r="M69" s="156">
        <f t="shared" si="1"/>
        <v>0.13917744329022685</v>
      </c>
      <c r="N69" s="122">
        <f t="shared" si="2"/>
        <v>119.86082255670978</v>
      </c>
      <c r="O69" s="120">
        <v>120</v>
      </c>
      <c r="P69" s="188">
        <v>1.03</v>
      </c>
      <c r="Q69" s="156">
        <f t="shared" si="3"/>
        <v>1.0615273626713388</v>
      </c>
      <c r="R69" s="122">
        <f t="shared" si="4"/>
        <v>118.93847263732866</v>
      </c>
      <c r="S69" s="120">
        <v>120</v>
      </c>
      <c r="T69" s="137">
        <v>9.41</v>
      </c>
      <c r="U69" s="156">
        <f t="shared" si="5"/>
        <v>9.6980315366381529</v>
      </c>
      <c r="V69" s="122">
        <f t="shared" si="6"/>
        <v>110.30196846336185</v>
      </c>
      <c r="W69" s="120">
        <v>120</v>
      </c>
      <c r="X69" s="137">
        <v>4.07</v>
      </c>
      <c r="Y69" s="156">
        <f t="shared" si="7"/>
        <v>4.1945789961867463</v>
      </c>
      <c r="Z69" s="122">
        <f t="shared" si="8"/>
        <v>115.80542100381325</v>
      </c>
      <c r="AA69" s="120">
        <v>120</v>
      </c>
      <c r="AB69" s="137">
        <v>25.04</v>
      </c>
      <c r="AC69" s="156">
        <f t="shared" si="29"/>
        <v>25.666064145916597</v>
      </c>
      <c r="AD69" s="122">
        <f t="shared" si="30"/>
        <v>94.333935854083407</v>
      </c>
      <c r="AE69" s="120">
        <v>120</v>
      </c>
      <c r="AF69" s="137">
        <v>4.57</v>
      </c>
      <c r="AG69" s="156">
        <f t="shared" si="9"/>
        <v>4.6842617071421264</v>
      </c>
      <c r="AH69" s="136">
        <f t="shared" si="10"/>
        <v>115.31573829285787</v>
      </c>
      <c r="AI69" s="120">
        <v>120</v>
      </c>
      <c r="AJ69" s="137">
        <v>6.48</v>
      </c>
      <c r="AK69" s="137">
        <f t="shared" si="11"/>
        <v>6.6420166000614831</v>
      </c>
      <c r="AL69" s="137">
        <f t="shared" si="12"/>
        <v>113.35798339993852</v>
      </c>
      <c r="AM69" s="120">
        <v>120</v>
      </c>
      <c r="AN69" s="137">
        <v>23.89</v>
      </c>
      <c r="AO69" s="156">
        <f t="shared" si="13"/>
        <v>24.535277806305842</v>
      </c>
      <c r="AP69" s="122">
        <f t="shared" si="14"/>
        <v>95.464722193694158</v>
      </c>
      <c r="AQ69" s="120">
        <v>120</v>
      </c>
      <c r="AR69" s="137">
        <v>17.690000000000001</v>
      </c>
      <c r="AS69" s="137">
        <f t="shared" si="15"/>
        <v>18.167813494916299</v>
      </c>
      <c r="AT69" s="122">
        <f t="shared" si="16"/>
        <v>101.8321865050837</v>
      </c>
      <c r="AU69" s="120">
        <v>120</v>
      </c>
      <c r="AV69" s="137">
        <v>1.6</v>
      </c>
      <c r="AW69" s="137">
        <f t="shared" si="17"/>
        <v>1.6432165964876246</v>
      </c>
      <c r="AX69" s="122">
        <f t="shared" si="18"/>
        <v>118.35678340351238</v>
      </c>
      <c r="AY69" s="120">
        <v>120</v>
      </c>
      <c r="AZ69" s="137">
        <v>16.29</v>
      </c>
      <c r="BA69" s="137">
        <f t="shared" si="19"/>
        <v>16.804049706094666</v>
      </c>
      <c r="BB69" s="122">
        <f t="shared" si="20"/>
        <v>103.19595029390533</v>
      </c>
      <c r="BC69" s="120">
        <v>120</v>
      </c>
      <c r="BD69" s="137">
        <v>24.18</v>
      </c>
      <c r="BE69" s="137">
        <f t="shared" si="21"/>
        <v>24.943027740538312</v>
      </c>
      <c r="BF69" s="122">
        <f t="shared" si="22"/>
        <v>95.056972259461688</v>
      </c>
      <c r="BG69" s="120">
        <v>120</v>
      </c>
      <c r="BH69" s="137">
        <v>12.08</v>
      </c>
      <c r="BI69" s="137">
        <f t="shared" si="23"/>
        <v>12.461198308755286</v>
      </c>
      <c r="BJ69" s="122">
        <f t="shared" si="24"/>
        <v>107.53880169124471</v>
      </c>
      <c r="BL69" s="124">
        <f t="shared" si="34"/>
        <v>4.2258792075942804</v>
      </c>
      <c r="BM69" s="82">
        <f t="shared" si="37"/>
        <v>4.1539271931933994</v>
      </c>
      <c r="BN69" s="124">
        <f t="shared" si="31"/>
        <v>10.275650681422281</v>
      </c>
      <c r="BO69" s="124">
        <f t="shared" si="32"/>
        <v>10.275650681422281</v>
      </c>
      <c r="BP69" s="124">
        <f t="shared" si="33"/>
        <v>15.05785437649674</v>
      </c>
      <c r="BQ69" s="82">
        <f t="shared" si="35"/>
        <v>8.7977924280257973</v>
      </c>
      <c r="BR69" s="83"/>
      <c r="BS69" s="91"/>
      <c r="BT69" s="91"/>
      <c r="BU69" s="91"/>
      <c r="BV69" s="91"/>
      <c r="BW69" s="46"/>
      <c r="BX69" s="46"/>
      <c r="BY69" s="46"/>
      <c r="BZ69" s="46"/>
      <c r="CA69" s="46"/>
      <c r="CB69" s="86"/>
      <c r="CC69" s="86"/>
      <c r="CD69" s="86"/>
      <c r="CE69" s="86"/>
      <c r="CF69" s="86"/>
    </row>
    <row r="70" spans="1:84" ht="15" thickBot="1" x14ac:dyDescent="0.4">
      <c r="A70" s="79">
        <v>44237</v>
      </c>
      <c r="B70" s="80">
        <v>63</v>
      </c>
      <c r="C70" s="120">
        <v>120</v>
      </c>
      <c r="D70" s="137">
        <v>4.03</v>
      </c>
      <c r="E70" s="156">
        <f t="shared" si="0"/>
        <v>4.3145007419970325</v>
      </c>
      <c r="F70" s="122">
        <f t="shared" si="26"/>
        <v>115.68549925800296</v>
      </c>
      <c r="G70" s="120">
        <v>120</v>
      </c>
      <c r="H70" s="81">
        <v>4.57</v>
      </c>
      <c r="I70" s="157">
        <f t="shared" si="27"/>
        <v>4.8926224295102818</v>
      </c>
      <c r="J70" s="123">
        <f t="shared" si="28"/>
        <v>115.10737757048972</v>
      </c>
      <c r="K70" s="120">
        <v>120</v>
      </c>
      <c r="L70" s="188">
        <v>5.91</v>
      </c>
      <c r="M70" s="156">
        <f t="shared" si="1"/>
        <v>6.327220691117236</v>
      </c>
      <c r="N70" s="122">
        <f t="shared" si="2"/>
        <v>113.67277930888277</v>
      </c>
      <c r="O70" s="120">
        <v>120</v>
      </c>
      <c r="P70" s="188">
        <v>2.73</v>
      </c>
      <c r="Q70" s="156">
        <f t="shared" si="3"/>
        <v>2.8135628156240338</v>
      </c>
      <c r="R70" s="122">
        <f t="shared" si="4"/>
        <v>117.18643718437596</v>
      </c>
      <c r="S70" s="120">
        <v>120</v>
      </c>
      <c r="T70" s="137">
        <v>25.86</v>
      </c>
      <c r="U70" s="156">
        <f t="shared" si="5"/>
        <v>26.651551066680408</v>
      </c>
      <c r="V70" s="122">
        <f t="shared" si="6"/>
        <v>93.348448933319588</v>
      </c>
      <c r="W70" s="120">
        <v>120</v>
      </c>
      <c r="X70" s="137">
        <v>0.44</v>
      </c>
      <c r="Y70" s="156">
        <f t="shared" si="7"/>
        <v>0.45346799958775635</v>
      </c>
      <c r="Z70" s="122">
        <f t="shared" si="8"/>
        <v>119.54653200041224</v>
      </c>
      <c r="AA70" s="120">
        <v>120</v>
      </c>
      <c r="AB70" s="137">
        <v>5.83</v>
      </c>
      <c r="AC70" s="156">
        <f t="shared" si="29"/>
        <v>5.9757649349318589</v>
      </c>
      <c r="AD70" s="122">
        <f t="shared" si="30"/>
        <v>114.02423506506814</v>
      </c>
      <c r="AE70" s="120">
        <v>120</v>
      </c>
      <c r="AF70" s="137">
        <v>1.71</v>
      </c>
      <c r="AG70" s="156">
        <f t="shared" si="9"/>
        <v>1.75275438057178</v>
      </c>
      <c r="AH70" s="136">
        <f t="shared" si="10"/>
        <v>118.24724561942821</v>
      </c>
      <c r="AI70" s="120">
        <v>120</v>
      </c>
      <c r="AJ70" s="137">
        <v>3.46</v>
      </c>
      <c r="AK70" s="137">
        <f t="shared" si="11"/>
        <v>3.5465088636130759</v>
      </c>
      <c r="AL70" s="137">
        <f t="shared" si="12"/>
        <v>116.45349113638693</v>
      </c>
      <c r="AM70" s="120">
        <v>120</v>
      </c>
      <c r="AN70" s="137">
        <v>20.79</v>
      </c>
      <c r="AO70" s="156">
        <f t="shared" si="13"/>
        <v>21.351545650611069</v>
      </c>
      <c r="AP70" s="122">
        <f t="shared" si="14"/>
        <v>98.648454349388928</v>
      </c>
      <c r="AQ70" s="120">
        <v>120</v>
      </c>
      <c r="AR70" s="137">
        <v>15.41</v>
      </c>
      <c r="AS70" s="137">
        <f t="shared" si="15"/>
        <v>15.826229844921432</v>
      </c>
      <c r="AT70" s="122">
        <f t="shared" si="16"/>
        <v>104.17377015507857</v>
      </c>
      <c r="AU70" s="120">
        <v>120</v>
      </c>
      <c r="AV70" s="137">
        <v>35.25</v>
      </c>
      <c r="AW70" s="137">
        <f t="shared" si="17"/>
        <v>36.202115641367975</v>
      </c>
      <c r="AX70" s="122">
        <f t="shared" si="18"/>
        <v>83.797884358632018</v>
      </c>
      <c r="AY70" s="120">
        <v>120</v>
      </c>
      <c r="AZ70" s="137">
        <v>8.2899999999999991</v>
      </c>
      <c r="BA70" s="137">
        <f t="shared" si="19"/>
        <v>8.5516004949984534</v>
      </c>
      <c r="BB70" s="122">
        <f t="shared" si="20"/>
        <v>111.44839950500155</v>
      </c>
      <c r="BC70" s="120">
        <v>120</v>
      </c>
      <c r="BD70" s="137">
        <v>10.54</v>
      </c>
      <c r="BE70" s="137">
        <f t="shared" si="21"/>
        <v>10.872601835619264</v>
      </c>
      <c r="BF70" s="122">
        <f t="shared" si="22"/>
        <v>109.12739816438074</v>
      </c>
      <c r="BG70" s="120">
        <v>120</v>
      </c>
      <c r="BH70" s="137">
        <v>41.26</v>
      </c>
      <c r="BI70" s="137">
        <f t="shared" si="23"/>
        <v>42.56200680622873</v>
      </c>
      <c r="BJ70" s="122">
        <f t="shared" si="24"/>
        <v>77.437993193771263</v>
      </c>
      <c r="BL70" s="124">
        <f t="shared" si="34"/>
        <v>4.315095517395708</v>
      </c>
      <c r="BM70" s="82">
        <f t="shared" si="37"/>
        <v>8.3107171894144987</v>
      </c>
      <c r="BN70" s="124">
        <f t="shared" si="31"/>
        <v>3.1319522719768651</v>
      </c>
      <c r="BO70" s="124">
        <f t="shared" si="32"/>
        <v>3.1319522719768651</v>
      </c>
      <c r="BP70" s="124">
        <f t="shared" si="33"/>
        <v>17.218391426901793</v>
      </c>
      <c r="BQ70" s="82">
        <f t="shared" si="35"/>
        <v>7.2216217355331453</v>
      </c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</row>
    <row r="71" spans="1:84" ht="15" thickBot="1" x14ac:dyDescent="0.4">
      <c r="A71" s="79">
        <v>44238</v>
      </c>
      <c r="B71" s="80">
        <v>64</v>
      </c>
      <c r="C71" s="120">
        <v>120</v>
      </c>
      <c r="D71" s="137">
        <v>11.26</v>
      </c>
      <c r="E71" s="156">
        <f t="shared" si="0"/>
        <v>12.054907780368879</v>
      </c>
      <c r="F71" s="122">
        <f t="shared" si="26"/>
        <v>107.94509221963112</v>
      </c>
      <c r="G71" s="120">
        <v>120</v>
      </c>
      <c r="H71" s="81">
        <v>0.28000000000000003</v>
      </c>
      <c r="I71" s="157">
        <f t="shared" si="27"/>
        <v>0.29976680093279628</v>
      </c>
      <c r="J71" s="123">
        <f t="shared" si="28"/>
        <v>119.7002331990672</v>
      </c>
      <c r="K71" s="120">
        <v>120</v>
      </c>
      <c r="L71" s="188">
        <v>0.38</v>
      </c>
      <c r="M71" s="156">
        <f t="shared" si="1"/>
        <v>0.40682637269450928</v>
      </c>
      <c r="N71" s="122">
        <f t="shared" si="2"/>
        <v>119.59317362730549</v>
      </c>
      <c r="O71" s="120">
        <v>120</v>
      </c>
      <c r="P71" s="188">
        <v>0.68</v>
      </c>
      <c r="Q71" s="156">
        <f t="shared" si="3"/>
        <v>0.70081418118107808</v>
      </c>
      <c r="R71" s="122">
        <f t="shared" si="4"/>
        <v>119.29918581881893</v>
      </c>
      <c r="S71" s="120">
        <v>120</v>
      </c>
      <c r="T71" s="137">
        <v>0.91</v>
      </c>
      <c r="U71" s="156">
        <f t="shared" si="5"/>
        <v>0.93785427187467796</v>
      </c>
      <c r="V71" s="122">
        <f t="shared" si="6"/>
        <v>119.06214572812532</v>
      </c>
      <c r="W71" s="120">
        <v>120</v>
      </c>
      <c r="X71" s="137">
        <v>0.25</v>
      </c>
      <c r="Y71" s="156">
        <f t="shared" si="7"/>
        <v>0.2576522724930434</v>
      </c>
      <c r="Z71" s="122">
        <f t="shared" si="8"/>
        <v>119.74234772750695</v>
      </c>
      <c r="AA71" s="120">
        <v>120</v>
      </c>
      <c r="AB71" s="137">
        <v>8.0399999999999991</v>
      </c>
      <c r="AC71" s="156">
        <f t="shared" si="29"/>
        <v>8.2410205963725787</v>
      </c>
      <c r="AD71" s="122">
        <f t="shared" si="30"/>
        <v>111.75897940362742</v>
      </c>
      <c r="AE71" s="120">
        <v>120</v>
      </c>
      <c r="AF71" s="137">
        <v>1.34</v>
      </c>
      <c r="AG71" s="156">
        <f t="shared" si="9"/>
        <v>1.3735034327287634</v>
      </c>
      <c r="AH71" s="136">
        <f t="shared" si="10"/>
        <v>118.62649656727123</v>
      </c>
      <c r="AI71" s="120">
        <v>120</v>
      </c>
      <c r="AJ71" s="137">
        <v>1.26</v>
      </c>
      <c r="AK71" s="137">
        <f t="shared" si="11"/>
        <v>1.2915032277897329</v>
      </c>
      <c r="AL71" s="137">
        <f t="shared" si="12"/>
        <v>118.70849677221027</v>
      </c>
      <c r="AM71" s="120">
        <v>120</v>
      </c>
      <c r="AN71" s="137">
        <v>13.13</v>
      </c>
      <c r="AO71" s="156">
        <f t="shared" si="13"/>
        <v>13.484646194926569</v>
      </c>
      <c r="AP71" s="122">
        <f t="shared" si="14"/>
        <v>106.51535380507343</v>
      </c>
      <c r="AQ71" s="120">
        <v>120</v>
      </c>
      <c r="AR71" s="137">
        <v>0.43</v>
      </c>
      <c r="AS71" s="137">
        <f t="shared" si="15"/>
        <v>0.44161446030604906</v>
      </c>
      <c r="AT71" s="122">
        <f t="shared" si="16"/>
        <v>119.55838553969394</v>
      </c>
      <c r="AU71" s="120">
        <v>120</v>
      </c>
      <c r="AV71" s="137">
        <v>1.48</v>
      </c>
      <c r="AW71" s="137">
        <f t="shared" si="17"/>
        <v>1.5199753517510526</v>
      </c>
      <c r="AX71" s="122">
        <f t="shared" si="18"/>
        <v>118.48002464824894</v>
      </c>
      <c r="AY71" s="120">
        <v>120</v>
      </c>
      <c r="AZ71" s="137">
        <v>2.38</v>
      </c>
      <c r="BA71" s="137">
        <f t="shared" si="19"/>
        <v>2.4551036403011239</v>
      </c>
      <c r="BB71" s="122">
        <f t="shared" si="20"/>
        <v>117.54489635969888</v>
      </c>
      <c r="BC71" s="120">
        <v>120</v>
      </c>
      <c r="BD71" s="137">
        <v>3.26</v>
      </c>
      <c r="BE71" s="137">
        <f t="shared" si="21"/>
        <v>3.3628730535217075</v>
      </c>
      <c r="BF71" s="122">
        <f t="shared" si="22"/>
        <v>116.63712694647829</v>
      </c>
      <c r="BG71" s="120">
        <v>120</v>
      </c>
      <c r="BH71" s="137">
        <v>7.35</v>
      </c>
      <c r="BI71" s="137">
        <f t="shared" si="23"/>
        <v>7.5819377126946472</v>
      </c>
      <c r="BJ71" s="122">
        <f t="shared" si="24"/>
        <v>112.41806228730535</v>
      </c>
      <c r="BL71" s="124">
        <f t="shared" si="34"/>
        <v>3.5448613761100511</v>
      </c>
      <c r="BM71" s="82">
        <f t="shared" si="37"/>
        <v>0.52675575709688871</v>
      </c>
      <c r="BN71" s="124">
        <f t="shared" si="31"/>
        <v>3.0294520158030762</v>
      </c>
      <c r="BO71" s="124">
        <f t="shared" si="32"/>
        <v>3.0294520158030762</v>
      </c>
      <c r="BP71" s="124">
        <f t="shared" si="33"/>
        <v>3.722198446254855</v>
      </c>
      <c r="BQ71" s="82">
        <f t="shared" si="35"/>
        <v>2.7705439222135895</v>
      </c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</row>
    <row r="72" spans="1:84" ht="15" thickBot="1" x14ac:dyDescent="0.4">
      <c r="A72" s="79">
        <v>44239</v>
      </c>
      <c r="B72" s="80">
        <v>65</v>
      </c>
      <c r="C72" s="120">
        <v>120</v>
      </c>
      <c r="D72" s="137">
        <v>63.47</v>
      </c>
      <c r="E72" s="156">
        <f t="shared" ref="E72:E103" si="38">D72/BV$12*100</f>
        <v>67.950710197159211</v>
      </c>
      <c r="F72" s="122">
        <f t="shared" si="26"/>
        <v>52.049289802840789</v>
      </c>
      <c r="G72" s="120">
        <v>120</v>
      </c>
      <c r="H72" s="81">
        <v>8.7899999999999991</v>
      </c>
      <c r="I72" s="157">
        <f t="shared" ref="I72:I125" si="39">H72/BV$12*100</f>
        <v>9.4105363578545678</v>
      </c>
      <c r="J72" s="123">
        <f t="shared" si="28"/>
        <v>110.58946364214543</v>
      </c>
      <c r="K72" s="120">
        <v>120</v>
      </c>
      <c r="L72" s="188">
        <v>4.67</v>
      </c>
      <c r="M72" s="156">
        <f t="shared" ref="M72:M125" si="40">L72/BV$12*100</f>
        <v>4.9996820012719949</v>
      </c>
      <c r="N72" s="122">
        <f t="shared" ref="N72:N125" si="41">K72-M72</f>
        <v>115.00031799872801</v>
      </c>
      <c r="O72" s="120">
        <v>120</v>
      </c>
      <c r="P72" s="188">
        <v>4.74</v>
      </c>
      <c r="Q72" s="156">
        <f t="shared" ref="Q72:Q125" si="42">P72/BV$13*100</f>
        <v>4.8850870864681024</v>
      </c>
      <c r="R72" s="122">
        <f t="shared" ref="R72:R125" si="43">O72-Q72</f>
        <v>115.1149129135319</v>
      </c>
      <c r="S72" s="120">
        <v>120</v>
      </c>
      <c r="T72" s="137">
        <v>5.55</v>
      </c>
      <c r="U72" s="156">
        <f t="shared" ref="U72:U125" si="44">T72/BV$13*100</f>
        <v>5.7198804493455633</v>
      </c>
      <c r="V72" s="122">
        <f t="shared" ref="V72:V125" si="45">S72-U72</f>
        <v>114.28011955065443</v>
      </c>
      <c r="W72" s="120">
        <v>120</v>
      </c>
      <c r="X72" s="137">
        <v>13.26</v>
      </c>
      <c r="Y72" s="156">
        <f t="shared" ref="Y72:Y125" si="46">X72/BV$13*100</f>
        <v>13.665876533031021</v>
      </c>
      <c r="Z72" s="122">
        <f t="shared" ref="Z72:Z125" si="47">W72-Y72</f>
        <v>106.33412346696898</v>
      </c>
      <c r="AA72" s="120">
        <v>120</v>
      </c>
      <c r="AB72" s="137">
        <v>25.19</v>
      </c>
      <c r="AC72" s="156">
        <f t="shared" si="29"/>
        <v>25.819814530177275</v>
      </c>
      <c r="AD72" s="122">
        <f t="shared" si="30"/>
        <v>94.180185469822732</v>
      </c>
      <c r="AE72" s="120">
        <v>120</v>
      </c>
      <c r="AF72" s="137">
        <v>16.88</v>
      </c>
      <c r="AG72" s="156">
        <f t="shared" ref="AG72:AG125" si="48">AF72/BV$14*100</f>
        <v>17.302043242135468</v>
      </c>
      <c r="AH72" s="136">
        <f t="shared" ref="AH72:AH125" si="49">AE72-AG72</f>
        <v>102.69795675786453</v>
      </c>
      <c r="AI72" s="120">
        <v>120</v>
      </c>
      <c r="AJ72" s="137">
        <v>22.64</v>
      </c>
      <c r="AK72" s="137">
        <f t="shared" ref="AK72:AK125" si="50">AJ72/BV$14*100</f>
        <v>23.206057997745674</v>
      </c>
      <c r="AL72" s="137">
        <f t="shared" ref="AL72:AL125" si="51">AI72-AK72</f>
        <v>96.793942002254326</v>
      </c>
      <c r="AM72" s="120">
        <v>120</v>
      </c>
      <c r="AN72" s="137">
        <v>44.75</v>
      </c>
      <c r="AO72" s="156">
        <f t="shared" ref="AO72:AO125" si="52">AN72/BV$15*100</f>
        <v>45.958714183013242</v>
      </c>
      <c r="AP72" s="122">
        <f t="shared" ref="AP72:AP125" si="53">AM72-AO72</f>
        <v>74.041285816986758</v>
      </c>
      <c r="AQ72" s="120">
        <v>120</v>
      </c>
      <c r="AR72" s="137">
        <v>38.25</v>
      </c>
      <c r="AS72" s="137">
        <f t="shared" ref="AS72:AS125" si="54">AR72/BV$15*100</f>
        <v>39.283146759782269</v>
      </c>
      <c r="AT72" s="122">
        <f t="shared" ref="AT72:AT125" si="55">AQ72-AS72</f>
        <v>80.716853240217731</v>
      </c>
      <c r="AU72" s="120">
        <v>120</v>
      </c>
      <c r="AV72" s="137">
        <v>9.91</v>
      </c>
      <c r="AW72" s="137">
        <f t="shared" ref="AW72:AW125" si="56">AV72/BV$15*100</f>
        <v>10.177672794495225</v>
      </c>
      <c r="AX72" s="122">
        <f t="shared" ref="AX72:AX125" si="57">AU72-AW72</f>
        <v>109.82232720550478</v>
      </c>
      <c r="AY72" s="120">
        <v>120</v>
      </c>
      <c r="AZ72" s="137">
        <v>27.78</v>
      </c>
      <c r="BA72" s="137">
        <f t="shared" ref="BA72:BA125" si="58">AZ72/BV$16*100</f>
        <v>28.656629885531608</v>
      </c>
      <c r="BB72" s="122">
        <f t="shared" ref="BB72:BB125" si="59">AY72-BA72</f>
        <v>91.343370114468399</v>
      </c>
      <c r="BC72" s="120">
        <v>120</v>
      </c>
      <c r="BD72" s="137">
        <v>43.77</v>
      </c>
      <c r="BE72" s="137">
        <f t="shared" ref="BE72:BE125" si="60">BD72/BV$16*100</f>
        <v>45.15121274621017</v>
      </c>
      <c r="BF72" s="122">
        <f t="shared" ref="BF72:BF125" si="61">BC72-BE72</f>
        <v>74.848787253789823</v>
      </c>
      <c r="BG72" s="120">
        <v>120</v>
      </c>
      <c r="BH72" s="137">
        <v>35.75</v>
      </c>
      <c r="BI72" s="137">
        <f t="shared" ref="BI72:BI125" si="62">BH72/BV$16*100</f>
        <v>36.87813241208621</v>
      </c>
      <c r="BJ72" s="122">
        <f t="shared" ref="BJ72:BJ125" si="63">BG72-BI72</f>
        <v>83.121867587913783</v>
      </c>
      <c r="BL72" s="124">
        <f t="shared" si="34"/>
        <v>22.878035710079381</v>
      </c>
      <c r="BM72" s="82">
        <f t="shared" si="37"/>
        <v>6.7419011302346359</v>
      </c>
      <c r="BN72" s="124">
        <f t="shared" si="31"/>
        <v>18.42442104723845</v>
      </c>
      <c r="BO72" s="124">
        <f t="shared" si="32"/>
        <v>18.42442104723845</v>
      </c>
      <c r="BP72" s="124">
        <f t="shared" si="33"/>
        <v>30.746104178841112</v>
      </c>
      <c r="BQ72" s="82">
        <f t="shared" si="35"/>
        <v>19.442976622726405</v>
      </c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</row>
    <row r="73" spans="1:84" ht="15" thickBot="1" x14ac:dyDescent="0.4">
      <c r="A73" s="79">
        <v>44240</v>
      </c>
      <c r="B73" s="80">
        <v>66</v>
      </c>
      <c r="C73" s="120">
        <v>120</v>
      </c>
      <c r="D73" s="137">
        <v>39.869999999999997</v>
      </c>
      <c r="E73" s="156">
        <f t="shared" si="38"/>
        <v>42.684651261394954</v>
      </c>
      <c r="F73" s="122">
        <f t="shared" ref="F73:F125" si="64">C73-E73</f>
        <v>77.315348738605053</v>
      </c>
      <c r="G73" s="120">
        <v>120</v>
      </c>
      <c r="H73" s="81">
        <v>9.56</v>
      </c>
      <c r="I73" s="157">
        <f t="shared" si="39"/>
        <v>10.23489506041976</v>
      </c>
      <c r="J73" s="123">
        <f t="shared" ref="J73:J125" si="65">G73-I73</f>
        <v>109.76510493958024</v>
      </c>
      <c r="K73" s="120">
        <v>120</v>
      </c>
      <c r="L73" s="188">
        <v>14</v>
      </c>
      <c r="M73" s="156">
        <f t="shared" si="40"/>
        <v>14.988340046639815</v>
      </c>
      <c r="N73" s="122">
        <f t="shared" si="41"/>
        <v>105.01165995336018</v>
      </c>
      <c r="O73" s="120">
        <v>120</v>
      </c>
      <c r="P73" s="188">
        <v>3.63</v>
      </c>
      <c r="Q73" s="156">
        <f t="shared" si="42"/>
        <v>3.7411109965989899</v>
      </c>
      <c r="R73" s="122">
        <f t="shared" si="43"/>
        <v>116.25888900340101</v>
      </c>
      <c r="S73" s="120">
        <v>120</v>
      </c>
      <c r="T73" s="137">
        <v>21.6</v>
      </c>
      <c r="U73" s="156">
        <f t="shared" si="44"/>
        <v>22.261156343398948</v>
      </c>
      <c r="V73" s="122">
        <f t="shared" si="45"/>
        <v>97.738843656601048</v>
      </c>
      <c r="W73" s="120">
        <v>120</v>
      </c>
      <c r="X73" s="137">
        <v>5.35</v>
      </c>
      <c r="Y73" s="156">
        <f t="shared" si="46"/>
        <v>5.513758631351128</v>
      </c>
      <c r="Z73" s="122">
        <f t="shared" si="47"/>
        <v>114.48624136864888</v>
      </c>
      <c r="AA73" s="120">
        <v>120</v>
      </c>
      <c r="AB73" s="137">
        <v>11.32</v>
      </c>
      <c r="AC73" s="156">
        <f t="shared" ref="AC73:AC125" si="66">AB73/BV$14*100</f>
        <v>11.603028998872837</v>
      </c>
      <c r="AD73" s="122">
        <f t="shared" ref="AD73:AD125" si="67">AA73-AC73</f>
        <v>108.39697100112716</v>
      </c>
      <c r="AE73" s="120">
        <v>120</v>
      </c>
      <c r="AF73" s="137">
        <v>15.71</v>
      </c>
      <c r="AG73" s="156">
        <f t="shared" si="48"/>
        <v>16.102790244902145</v>
      </c>
      <c r="AH73" s="136">
        <f t="shared" si="49"/>
        <v>103.89720975509786</v>
      </c>
      <c r="AI73" s="120">
        <v>120</v>
      </c>
      <c r="AJ73" s="137">
        <v>15.52</v>
      </c>
      <c r="AK73" s="137">
        <f t="shared" si="50"/>
        <v>15.908039758171947</v>
      </c>
      <c r="AL73" s="137">
        <f t="shared" si="51"/>
        <v>104.09196024182805</v>
      </c>
      <c r="AM73" s="120">
        <v>120</v>
      </c>
      <c r="AN73" s="137">
        <v>21.56</v>
      </c>
      <c r="AO73" s="156">
        <f t="shared" si="52"/>
        <v>22.142343637670738</v>
      </c>
      <c r="AP73" s="122">
        <f t="shared" si="53"/>
        <v>97.857656362329266</v>
      </c>
      <c r="AQ73" s="120">
        <v>120</v>
      </c>
      <c r="AR73" s="137">
        <v>47.94</v>
      </c>
      <c r="AS73" s="137">
        <f t="shared" si="54"/>
        <v>49.234877272260448</v>
      </c>
      <c r="AT73" s="122">
        <f t="shared" si="55"/>
        <v>70.765122727739552</v>
      </c>
      <c r="AU73" s="120">
        <v>120</v>
      </c>
      <c r="AV73" s="137">
        <v>14.08</v>
      </c>
      <c r="AW73" s="137">
        <f t="shared" si="56"/>
        <v>14.460306049091095</v>
      </c>
      <c r="AX73" s="122">
        <f t="shared" si="57"/>
        <v>105.53969395090891</v>
      </c>
      <c r="AY73" s="120">
        <v>120</v>
      </c>
      <c r="AZ73" s="137">
        <v>18.22</v>
      </c>
      <c r="BA73" s="137">
        <f t="shared" si="58"/>
        <v>18.794953078271632</v>
      </c>
      <c r="BB73" s="122">
        <f t="shared" si="59"/>
        <v>101.20504692172837</v>
      </c>
      <c r="BC73" s="120">
        <v>120</v>
      </c>
      <c r="BD73" s="137">
        <v>26.06</v>
      </c>
      <c r="BE73" s="137">
        <f t="shared" si="60"/>
        <v>26.882353305145923</v>
      </c>
      <c r="BF73" s="122">
        <f t="shared" si="61"/>
        <v>93.117646694854074</v>
      </c>
      <c r="BG73" s="120">
        <v>120</v>
      </c>
      <c r="BH73" s="137">
        <v>19.100000000000001</v>
      </c>
      <c r="BI73" s="137">
        <f t="shared" si="62"/>
        <v>19.702722491492217</v>
      </c>
      <c r="BJ73" s="122">
        <f t="shared" si="63"/>
        <v>100.29727750850779</v>
      </c>
      <c r="BL73" s="124">
        <f t="shared" ref="BL73:BL74" si="68">((SUM(E73+I73+M73)/3)*100)/C73</f>
        <v>18.863301769015145</v>
      </c>
      <c r="BM73" s="82">
        <f t="shared" si="37"/>
        <v>8.7544516587080725</v>
      </c>
      <c r="BN73" s="124">
        <f t="shared" ref="BN73:BN74" si="69">((SUM(AC73+AG73+AK73)/3)*100)/AA73</f>
        <v>12.114960833874147</v>
      </c>
      <c r="BO73" s="124">
        <f t="shared" ref="BO73:BO74" si="70">((SUM(AC73+AG73+AK73)/3)*100)/AA73</f>
        <v>12.114960833874147</v>
      </c>
      <c r="BP73" s="124">
        <f t="shared" ref="BP73:BP74" si="71">((SUM(BA73+BE73+BI73)/3)*100)/AY73</f>
        <v>18.161119131919385</v>
      </c>
      <c r="BQ73" s="82">
        <f>AVERAGE(BL73:BP73)</f>
        <v>14.001758845478179</v>
      </c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</row>
    <row r="74" spans="1:84" s="219" customFormat="1" ht="16" customHeight="1" thickBot="1" x14ac:dyDescent="0.25">
      <c r="A74" s="216">
        <v>44241</v>
      </c>
      <c r="B74" s="217">
        <v>67</v>
      </c>
      <c r="C74" s="218">
        <v>0</v>
      </c>
      <c r="D74" s="219">
        <v>0</v>
      </c>
      <c r="E74" s="221">
        <f t="shared" si="38"/>
        <v>0</v>
      </c>
      <c r="F74" s="222">
        <f t="shared" si="64"/>
        <v>0</v>
      </c>
      <c r="G74" s="218">
        <v>0</v>
      </c>
      <c r="H74" s="219">
        <v>0</v>
      </c>
      <c r="I74" s="223">
        <f t="shared" si="39"/>
        <v>0</v>
      </c>
      <c r="J74" s="224">
        <f t="shared" si="65"/>
        <v>0</v>
      </c>
      <c r="K74" s="218">
        <v>0</v>
      </c>
      <c r="L74" s="219">
        <v>0</v>
      </c>
      <c r="M74" s="221">
        <f t="shared" si="40"/>
        <v>0</v>
      </c>
      <c r="N74" s="222">
        <f t="shared" si="41"/>
        <v>0</v>
      </c>
      <c r="O74" s="218">
        <v>0</v>
      </c>
      <c r="P74" s="219">
        <v>0</v>
      </c>
      <c r="Q74" s="221">
        <f t="shared" si="42"/>
        <v>0</v>
      </c>
      <c r="R74" s="222">
        <f t="shared" si="43"/>
        <v>0</v>
      </c>
      <c r="S74" s="218">
        <v>0</v>
      </c>
      <c r="T74" s="219">
        <v>0</v>
      </c>
      <c r="U74" s="221">
        <f t="shared" si="44"/>
        <v>0</v>
      </c>
      <c r="V74" s="222">
        <f t="shared" si="45"/>
        <v>0</v>
      </c>
      <c r="W74" s="218">
        <v>0</v>
      </c>
      <c r="X74" s="219">
        <v>0</v>
      </c>
      <c r="Y74" s="221">
        <f t="shared" si="46"/>
        <v>0</v>
      </c>
      <c r="Z74" s="222">
        <f t="shared" si="47"/>
        <v>0</v>
      </c>
      <c r="AA74" s="218">
        <v>0</v>
      </c>
      <c r="AB74" s="219">
        <v>0</v>
      </c>
      <c r="AC74" s="221">
        <f t="shared" si="66"/>
        <v>0</v>
      </c>
      <c r="AD74" s="222">
        <f t="shared" si="67"/>
        <v>0</v>
      </c>
      <c r="AE74" s="218">
        <v>0</v>
      </c>
      <c r="AF74" s="219">
        <v>0</v>
      </c>
      <c r="AG74" s="221">
        <f t="shared" si="48"/>
        <v>0</v>
      </c>
      <c r="AH74" s="225">
        <f t="shared" si="49"/>
        <v>0</v>
      </c>
      <c r="AI74" s="218">
        <v>0</v>
      </c>
      <c r="AJ74" s="219">
        <v>0</v>
      </c>
      <c r="AK74" s="146">
        <f t="shared" si="50"/>
        <v>0</v>
      </c>
      <c r="AL74" s="146">
        <f t="shared" si="51"/>
        <v>0</v>
      </c>
      <c r="AM74" s="218">
        <v>0</v>
      </c>
      <c r="AN74" s="219">
        <v>0</v>
      </c>
      <c r="AO74" s="221">
        <f t="shared" si="52"/>
        <v>0</v>
      </c>
      <c r="AP74" s="222">
        <f t="shared" si="53"/>
        <v>0</v>
      </c>
      <c r="AQ74" s="218">
        <v>0</v>
      </c>
      <c r="AR74" s="219">
        <v>0</v>
      </c>
      <c r="AS74" s="146">
        <f t="shared" si="54"/>
        <v>0</v>
      </c>
      <c r="AT74" s="222">
        <f t="shared" si="55"/>
        <v>0</v>
      </c>
      <c r="AU74" s="218">
        <v>0</v>
      </c>
      <c r="AV74" s="219">
        <v>0</v>
      </c>
      <c r="AW74" s="146">
        <f t="shared" si="56"/>
        <v>0</v>
      </c>
      <c r="AX74" s="222">
        <v>0</v>
      </c>
      <c r="AY74" s="218">
        <v>120</v>
      </c>
      <c r="AZ74" s="219">
        <v>0</v>
      </c>
      <c r="BA74" s="146">
        <f t="shared" si="58"/>
        <v>0</v>
      </c>
      <c r="BB74" s="222">
        <f t="shared" si="59"/>
        <v>120</v>
      </c>
      <c r="BC74" s="218">
        <v>0</v>
      </c>
      <c r="BD74" s="219">
        <v>0</v>
      </c>
      <c r="BE74" s="146">
        <f t="shared" si="60"/>
        <v>0</v>
      </c>
      <c r="BF74" s="222">
        <f t="shared" si="61"/>
        <v>0</v>
      </c>
      <c r="BG74" s="218">
        <v>0</v>
      </c>
      <c r="BH74" s="219">
        <v>0</v>
      </c>
      <c r="BI74" s="146">
        <f t="shared" si="62"/>
        <v>0</v>
      </c>
      <c r="BJ74" s="222">
        <f t="shared" si="63"/>
        <v>0</v>
      </c>
      <c r="BL74" s="219" t="e">
        <f t="shared" si="68"/>
        <v>#DIV/0!</v>
      </c>
      <c r="BM74" s="219" t="e">
        <f t="shared" si="37"/>
        <v>#DIV/0!</v>
      </c>
      <c r="BN74" s="219" t="e">
        <f t="shared" si="69"/>
        <v>#DIV/0!</v>
      </c>
      <c r="BO74" s="219" t="e">
        <f t="shared" si="70"/>
        <v>#DIV/0!</v>
      </c>
      <c r="BP74" s="219">
        <f t="shared" si="71"/>
        <v>0</v>
      </c>
      <c r="BQ74" s="219" t="e">
        <f>AVERAGE(BL74:BP74)</f>
        <v>#DIV/0!</v>
      </c>
    </row>
    <row r="75" spans="1:84" ht="15" thickBot="1" x14ac:dyDescent="0.4">
      <c r="A75" s="79">
        <v>44242</v>
      </c>
      <c r="B75" s="80">
        <v>68</v>
      </c>
      <c r="C75" s="120">
        <v>120</v>
      </c>
      <c r="D75" s="214">
        <v>33.619999999999997</v>
      </c>
      <c r="E75" s="156">
        <f t="shared" si="38"/>
        <v>35.993428026287894</v>
      </c>
      <c r="F75" s="122">
        <f t="shared" si="64"/>
        <v>84.006571973712113</v>
      </c>
      <c r="G75" s="120">
        <v>120</v>
      </c>
      <c r="H75" s="214">
        <v>1.31</v>
      </c>
      <c r="I75" s="157">
        <f t="shared" si="39"/>
        <v>1.4024803900784397</v>
      </c>
      <c r="J75" s="123">
        <f t="shared" si="65"/>
        <v>118.59751960992156</v>
      </c>
      <c r="K75" s="120">
        <v>120</v>
      </c>
      <c r="L75" s="215">
        <v>1.1399999999999999</v>
      </c>
      <c r="M75" s="156">
        <f t="shared" si="40"/>
        <v>1.2204791180835277</v>
      </c>
      <c r="N75" s="122">
        <f t="shared" si="41"/>
        <v>118.77952088191647</v>
      </c>
      <c r="O75" s="120">
        <v>120</v>
      </c>
      <c r="P75" s="215">
        <v>0.05</v>
      </c>
      <c r="Q75" s="156">
        <f t="shared" si="42"/>
        <v>5.1530454498608678E-2</v>
      </c>
      <c r="R75" s="122">
        <f t="shared" si="43"/>
        <v>119.9484695455014</v>
      </c>
      <c r="S75" s="120">
        <v>120</v>
      </c>
      <c r="T75" s="214">
        <v>2.84</v>
      </c>
      <c r="U75" s="156">
        <f t="shared" si="44"/>
        <v>2.9269298155209724</v>
      </c>
      <c r="V75" s="122">
        <f t="shared" si="45"/>
        <v>117.07307018447902</v>
      </c>
      <c r="W75" s="120">
        <v>120</v>
      </c>
      <c r="X75" s="214">
        <v>1.48</v>
      </c>
      <c r="Y75" s="156">
        <f t="shared" si="46"/>
        <v>1.5253014531588167</v>
      </c>
      <c r="Z75" s="122">
        <f t="shared" si="47"/>
        <v>118.47469854684118</v>
      </c>
      <c r="AA75" s="120">
        <v>120</v>
      </c>
      <c r="AB75" s="214">
        <v>6.07</v>
      </c>
      <c r="AC75" s="156">
        <f t="shared" si="66"/>
        <v>6.2217655497489508</v>
      </c>
      <c r="AD75" s="122">
        <f t="shared" si="67"/>
        <v>113.77823445025105</v>
      </c>
      <c r="AE75" s="120">
        <v>120</v>
      </c>
      <c r="AF75" s="214">
        <v>7.53</v>
      </c>
      <c r="AG75" s="156">
        <f t="shared" si="48"/>
        <v>7.718269289886261</v>
      </c>
      <c r="AH75" s="136">
        <f t="shared" si="49"/>
        <v>112.28173071011373</v>
      </c>
      <c r="AI75" s="120">
        <v>120</v>
      </c>
      <c r="AJ75" s="214">
        <v>3.65</v>
      </c>
      <c r="AK75" s="137">
        <f t="shared" si="50"/>
        <v>3.7412593503432734</v>
      </c>
      <c r="AL75" s="137">
        <f t="shared" si="51"/>
        <v>116.25874064965673</v>
      </c>
      <c r="AM75" s="120">
        <v>120</v>
      </c>
      <c r="AN75" s="214">
        <v>16.29</v>
      </c>
      <c r="AO75" s="156">
        <f t="shared" si="52"/>
        <v>16.729998972989627</v>
      </c>
      <c r="AP75" s="122">
        <f t="shared" si="53"/>
        <v>103.27000102701038</v>
      </c>
      <c r="AQ75" s="120">
        <v>120</v>
      </c>
      <c r="AR75" s="214">
        <v>8.27</v>
      </c>
      <c r="AS75" s="137">
        <f t="shared" si="54"/>
        <v>8.4933757830954075</v>
      </c>
      <c r="AT75" s="122">
        <f t="shared" si="55"/>
        <v>111.5066242169046</v>
      </c>
      <c r="AU75" s="120">
        <v>120</v>
      </c>
      <c r="AV75" s="214">
        <v>8.5299999999999994</v>
      </c>
      <c r="AW75" s="137">
        <f t="shared" si="56"/>
        <v>8.7603984800246479</v>
      </c>
      <c r="AX75" s="122">
        <f t="shared" si="57"/>
        <v>111.23960151997535</v>
      </c>
      <c r="AY75" s="120">
        <v>120</v>
      </c>
      <c r="AZ75" s="214">
        <v>5.92</v>
      </c>
      <c r="BA75" s="137">
        <f t="shared" si="58"/>
        <v>6.1068124162111994</v>
      </c>
      <c r="BB75" s="122">
        <f t="shared" si="59"/>
        <v>113.8931875837888</v>
      </c>
      <c r="BC75" s="120">
        <v>120</v>
      </c>
      <c r="BD75" s="219">
        <v>11.01</v>
      </c>
      <c r="BE75" s="137">
        <f t="shared" si="60"/>
        <v>11.357433226771166</v>
      </c>
      <c r="BF75" s="122">
        <f t="shared" si="61"/>
        <v>108.64256677322884</v>
      </c>
      <c r="BG75" s="120">
        <v>120</v>
      </c>
      <c r="BH75" s="214">
        <v>12.75</v>
      </c>
      <c r="BI75" s="137">
        <f t="shared" si="62"/>
        <v>13.152340930184595</v>
      </c>
      <c r="BJ75" s="122">
        <f t="shared" si="63"/>
        <v>106.84765906981541</v>
      </c>
    </row>
    <row r="76" spans="1:84" ht="15" thickBot="1" x14ac:dyDescent="0.4">
      <c r="A76" s="79">
        <v>44243</v>
      </c>
      <c r="B76" s="80">
        <v>69</v>
      </c>
      <c r="C76" s="120">
        <v>120</v>
      </c>
      <c r="D76" s="214">
        <v>47.61</v>
      </c>
      <c r="E76" s="156">
        <f t="shared" si="38"/>
        <v>50.971062115751543</v>
      </c>
      <c r="F76" s="122">
        <f t="shared" si="64"/>
        <v>69.02893788424845</v>
      </c>
      <c r="G76" s="120">
        <v>120</v>
      </c>
      <c r="H76" s="214">
        <v>27.95</v>
      </c>
      <c r="I76" s="157">
        <f t="shared" si="39"/>
        <v>29.923150307398771</v>
      </c>
      <c r="J76" s="123">
        <f t="shared" si="65"/>
        <v>90.076849692601229</v>
      </c>
      <c r="K76" s="120">
        <v>120</v>
      </c>
      <c r="L76" s="215">
        <v>35.659999999999997</v>
      </c>
      <c r="M76" s="156">
        <f t="shared" si="40"/>
        <v>38.17744329022684</v>
      </c>
      <c r="N76" s="122">
        <f t="shared" si="41"/>
        <v>81.822556709773153</v>
      </c>
      <c r="O76" s="120">
        <v>120</v>
      </c>
      <c r="P76" s="215">
        <v>22.16</v>
      </c>
      <c r="Q76" s="156">
        <f t="shared" si="42"/>
        <v>22.838297433783367</v>
      </c>
      <c r="R76" s="122">
        <f t="shared" si="43"/>
        <v>97.161702566216633</v>
      </c>
      <c r="S76" s="120">
        <v>120</v>
      </c>
      <c r="T76" s="214">
        <v>11.87</v>
      </c>
      <c r="U76" s="156">
        <f t="shared" si="44"/>
        <v>12.2333298979697</v>
      </c>
      <c r="V76" s="122">
        <f t="shared" si="45"/>
        <v>107.7666701020303</v>
      </c>
      <c r="W76" s="120">
        <v>120</v>
      </c>
      <c r="X76" s="214">
        <v>34.869999999999997</v>
      </c>
      <c r="Y76" s="156">
        <f t="shared" si="46"/>
        <v>35.937338967329694</v>
      </c>
      <c r="Z76" s="122">
        <f t="shared" si="47"/>
        <v>84.062661032670306</v>
      </c>
      <c r="AA76" s="120">
        <v>120</v>
      </c>
      <c r="AB76" s="214">
        <v>36.17</v>
      </c>
      <c r="AC76" s="156">
        <f t="shared" si="66"/>
        <v>37.074342658059237</v>
      </c>
      <c r="AD76" s="122">
        <f t="shared" si="67"/>
        <v>82.925657341940763</v>
      </c>
      <c r="AE76" s="120">
        <v>120</v>
      </c>
      <c r="AF76" s="214">
        <v>14.05</v>
      </c>
      <c r="AG76" s="156">
        <f t="shared" si="48"/>
        <v>14.401285992417259</v>
      </c>
      <c r="AH76" s="136">
        <f t="shared" si="49"/>
        <v>105.59871400758274</v>
      </c>
      <c r="AI76" s="120">
        <v>120</v>
      </c>
      <c r="AJ76" s="214">
        <v>27.16</v>
      </c>
      <c r="AK76" s="137">
        <f t="shared" si="50"/>
        <v>27.839069576800906</v>
      </c>
      <c r="AL76" s="137">
        <f t="shared" si="51"/>
        <v>92.16093042319909</v>
      </c>
      <c r="AM76" s="120">
        <v>120</v>
      </c>
      <c r="AN76" s="214">
        <v>40.380000000000003</v>
      </c>
      <c r="AO76" s="156">
        <f t="shared" si="52"/>
        <v>41.470678853856427</v>
      </c>
      <c r="AP76" s="122">
        <f t="shared" si="53"/>
        <v>78.529321146143573</v>
      </c>
      <c r="AQ76" s="120">
        <v>120</v>
      </c>
      <c r="AR76" s="214">
        <v>29.96</v>
      </c>
      <c r="AS76" s="137">
        <f t="shared" si="54"/>
        <v>30.76923076923077</v>
      </c>
      <c r="AT76" s="122">
        <f t="shared" si="55"/>
        <v>89.230769230769226</v>
      </c>
      <c r="AU76" s="120">
        <v>120</v>
      </c>
      <c r="AV76" s="214">
        <v>33.799999999999997</v>
      </c>
      <c r="AW76" s="137">
        <f t="shared" si="56"/>
        <v>34.712950600801065</v>
      </c>
      <c r="AX76" s="122">
        <f t="shared" si="57"/>
        <v>85.287049399198935</v>
      </c>
      <c r="AY76" s="120">
        <v>120</v>
      </c>
      <c r="AZ76" s="214">
        <v>32.909999999999997</v>
      </c>
      <c r="BA76" s="137">
        <f t="shared" si="58"/>
        <v>33.948512942147055</v>
      </c>
      <c r="BB76" s="122">
        <f t="shared" si="59"/>
        <v>86.051487057852938</v>
      </c>
      <c r="BC76" s="120">
        <v>120</v>
      </c>
      <c r="BD76" s="214">
        <v>35.340000000000003</v>
      </c>
      <c r="BE76" s="137">
        <f t="shared" si="60"/>
        <v>36.455194390017539</v>
      </c>
      <c r="BF76" s="122">
        <f t="shared" si="61"/>
        <v>83.544805609982461</v>
      </c>
      <c r="BG76" s="120">
        <v>120</v>
      </c>
      <c r="BH76" s="214">
        <v>40.5</v>
      </c>
      <c r="BI76" s="137">
        <f t="shared" si="62"/>
        <v>41.77802413117459</v>
      </c>
      <c r="BJ76" s="122">
        <f t="shared" si="63"/>
        <v>78.22197586882541</v>
      </c>
    </row>
    <row r="77" spans="1:84" ht="15" thickBot="1" x14ac:dyDescent="0.4">
      <c r="A77" s="79">
        <v>44244</v>
      </c>
      <c r="B77" s="80">
        <v>70</v>
      </c>
      <c r="C77" s="120">
        <v>130</v>
      </c>
      <c r="D77" s="214">
        <v>39.1</v>
      </c>
      <c r="E77" s="156">
        <f t="shared" si="38"/>
        <v>41.860292558829769</v>
      </c>
      <c r="F77" s="122">
        <f t="shared" si="64"/>
        <v>88.139707441170231</v>
      </c>
      <c r="G77" s="120">
        <v>130</v>
      </c>
      <c r="H77" s="214">
        <v>12.92</v>
      </c>
      <c r="I77" s="157">
        <f t="shared" si="39"/>
        <v>13.832096671613314</v>
      </c>
      <c r="J77" s="123">
        <f t="shared" si="65"/>
        <v>116.16790332838669</v>
      </c>
      <c r="K77" s="120">
        <v>130</v>
      </c>
      <c r="L77" s="215">
        <v>3.9</v>
      </c>
      <c r="M77" s="156">
        <f t="shared" si="40"/>
        <v>4.1753232987068056</v>
      </c>
      <c r="N77" s="122">
        <f t="shared" si="41"/>
        <v>125.8246767012932</v>
      </c>
      <c r="O77" s="120">
        <v>130</v>
      </c>
      <c r="P77" s="215">
        <v>10.29</v>
      </c>
      <c r="Q77" s="156">
        <f t="shared" si="42"/>
        <v>10.604967535813666</v>
      </c>
      <c r="R77" s="122">
        <f t="shared" si="43"/>
        <v>119.39503246418633</v>
      </c>
      <c r="S77" s="120">
        <v>130</v>
      </c>
      <c r="T77" s="214">
        <v>27.48</v>
      </c>
      <c r="U77" s="156">
        <f t="shared" si="44"/>
        <v>28.32113779243533</v>
      </c>
      <c r="V77" s="122">
        <f t="shared" si="45"/>
        <v>101.67886220756466</v>
      </c>
      <c r="W77" s="120">
        <v>130</v>
      </c>
      <c r="X77" s="214">
        <v>16.25</v>
      </c>
      <c r="Y77" s="156">
        <f t="shared" si="46"/>
        <v>16.747397712047821</v>
      </c>
      <c r="Z77" s="122">
        <f t="shared" si="47"/>
        <v>113.25260228795219</v>
      </c>
      <c r="AA77" s="120">
        <v>130</v>
      </c>
      <c r="AB77" s="214">
        <v>25.35</v>
      </c>
      <c r="AC77" s="156">
        <f t="shared" si="66"/>
        <v>25.983814940055339</v>
      </c>
      <c r="AD77" s="122">
        <f t="shared" si="67"/>
        <v>104.01618505994466</v>
      </c>
      <c r="AE77" s="120">
        <v>130</v>
      </c>
      <c r="AF77" s="214">
        <v>27.38</v>
      </c>
      <c r="AG77" s="156">
        <f t="shared" si="48"/>
        <v>28.064570140383239</v>
      </c>
      <c r="AH77" s="136">
        <f t="shared" si="49"/>
        <v>101.93542985961676</v>
      </c>
      <c r="AI77" s="120">
        <v>130</v>
      </c>
      <c r="AJ77" s="214">
        <v>19.36</v>
      </c>
      <c r="AK77" s="137">
        <f t="shared" si="50"/>
        <v>19.844049595245416</v>
      </c>
      <c r="AL77" s="137">
        <f t="shared" si="51"/>
        <v>110.15595040475458</v>
      </c>
      <c r="AM77" s="120">
        <v>130</v>
      </c>
      <c r="AN77" s="214">
        <v>42.92</v>
      </c>
      <c r="AO77" s="156">
        <f t="shared" si="52"/>
        <v>44.079285200780525</v>
      </c>
      <c r="AP77" s="122">
        <f t="shared" si="53"/>
        <v>85.920714799219468</v>
      </c>
      <c r="AQ77" s="120">
        <v>130</v>
      </c>
      <c r="AR77" s="214">
        <v>29.19</v>
      </c>
      <c r="AS77" s="137">
        <f t="shared" si="54"/>
        <v>29.978432782171101</v>
      </c>
      <c r="AT77" s="122">
        <f t="shared" si="55"/>
        <v>100.0215672178289</v>
      </c>
      <c r="AU77" s="120">
        <v>130</v>
      </c>
      <c r="AV77" s="214">
        <v>13.12</v>
      </c>
      <c r="AW77" s="137">
        <f t="shared" si="56"/>
        <v>13.47437609119852</v>
      </c>
      <c r="AX77" s="122">
        <f t="shared" si="57"/>
        <v>116.52562390880148</v>
      </c>
      <c r="AY77" s="120">
        <v>130</v>
      </c>
      <c r="AZ77" s="214">
        <v>36.72</v>
      </c>
      <c r="BA77" s="137">
        <f t="shared" si="58"/>
        <v>37.878741878931628</v>
      </c>
      <c r="BB77" s="122">
        <f t="shared" si="59"/>
        <v>92.121258121068365</v>
      </c>
      <c r="BC77" s="120">
        <v>130</v>
      </c>
      <c r="BD77" s="214">
        <v>35.89</v>
      </c>
      <c r="BE77" s="137">
        <f t="shared" si="60"/>
        <v>37.022550273280395</v>
      </c>
      <c r="BF77" s="122">
        <f t="shared" si="61"/>
        <v>92.977449726719612</v>
      </c>
      <c r="BG77" s="120">
        <v>130</v>
      </c>
      <c r="BH77" s="214">
        <v>29.86</v>
      </c>
      <c r="BI77" s="137">
        <f t="shared" si="62"/>
        <v>30.802266680416622</v>
      </c>
      <c r="BJ77" s="122">
        <f t="shared" si="63"/>
        <v>99.197733319583378</v>
      </c>
    </row>
    <row r="78" spans="1:84" ht="15" thickBot="1" x14ac:dyDescent="0.4">
      <c r="A78" s="79">
        <v>44245</v>
      </c>
      <c r="B78" s="80">
        <v>71</v>
      </c>
      <c r="C78" s="120">
        <v>130</v>
      </c>
      <c r="D78" s="214">
        <v>31.17</v>
      </c>
      <c r="E78" s="156">
        <f t="shared" si="38"/>
        <v>33.370468518125932</v>
      </c>
      <c r="F78" s="122">
        <f t="shared" si="64"/>
        <v>96.629531481874068</v>
      </c>
      <c r="G78" s="120">
        <v>130</v>
      </c>
      <c r="H78" s="214">
        <v>12.39</v>
      </c>
      <c r="I78" s="157">
        <f t="shared" si="39"/>
        <v>13.264680941276236</v>
      </c>
      <c r="J78" s="123">
        <f t="shared" si="65"/>
        <v>116.73531905872376</v>
      </c>
      <c r="K78" s="120">
        <v>130</v>
      </c>
      <c r="L78" s="215">
        <v>9.76</v>
      </c>
      <c r="M78" s="156">
        <f t="shared" si="40"/>
        <v>10.449014203943184</v>
      </c>
      <c r="N78" s="122">
        <f t="shared" si="41"/>
        <v>119.55098579605682</v>
      </c>
      <c r="O78" s="120">
        <v>130</v>
      </c>
      <c r="P78" s="215">
        <v>2.38</v>
      </c>
      <c r="Q78" s="156">
        <f t="shared" si="42"/>
        <v>2.4528496341337731</v>
      </c>
      <c r="R78" s="122">
        <f t="shared" si="43"/>
        <v>127.54715036586623</v>
      </c>
      <c r="S78" s="120">
        <v>130</v>
      </c>
      <c r="T78" s="214">
        <v>4.12</v>
      </c>
      <c r="U78" s="156">
        <f t="shared" si="44"/>
        <v>4.2461094506853554</v>
      </c>
      <c r="V78" s="122">
        <f t="shared" si="45"/>
        <v>125.75389054931465</v>
      </c>
      <c r="W78" s="120">
        <v>130</v>
      </c>
      <c r="X78" s="214">
        <v>10.31</v>
      </c>
      <c r="Y78" s="156">
        <f t="shared" si="46"/>
        <v>10.62557971761311</v>
      </c>
      <c r="Z78" s="122">
        <f t="shared" si="47"/>
        <v>119.37442028238689</v>
      </c>
      <c r="AA78" s="120">
        <v>130</v>
      </c>
      <c r="AB78" s="214">
        <v>4.4400000000000004</v>
      </c>
      <c r="AC78" s="156">
        <f t="shared" si="66"/>
        <v>4.5510113741162019</v>
      </c>
      <c r="AD78" s="122">
        <f t="shared" si="67"/>
        <v>125.4489886258838</v>
      </c>
      <c r="AE78" s="120">
        <v>130</v>
      </c>
      <c r="AF78" s="214">
        <v>11.99</v>
      </c>
      <c r="AG78" s="156">
        <f t="shared" si="48"/>
        <v>12.289780715237219</v>
      </c>
      <c r="AH78" s="136">
        <f t="shared" si="49"/>
        <v>117.71021928476279</v>
      </c>
      <c r="AI78" s="120">
        <v>130</v>
      </c>
      <c r="AJ78" s="214">
        <v>19.28</v>
      </c>
      <c r="AK78" s="137">
        <f t="shared" si="50"/>
        <v>19.762049390306387</v>
      </c>
      <c r="AL78" s="137">
        <f t="shared" si="51"/>
        <v>110.23795060969361</v>
      </c>
      <c r="AM78" s="120">
        <v>130</v>
      </c>
      <c r="AN78" s="214">
        <v>28.77</v>
      </c>
      <c r="AO78" s="156">
        <f t="shared" si="52"/>
        <v>29.547088425593099</v>
      </c>
      <c r="AP78" s="122">
        <f t="shared" si="53"/>
        <v>100.4529115744069</v>
      </c>
      <c r="AQ78" s="120">
        <v>130</v>
      </c>
      <c r="AR78" s="214">
        <v>25.24</v>
      </c>
      <c r="AS78" s="137">
        <f t="shared" si="54"/>
        <v>25.921741809592273</v>
      </c>
      <c r="AT78" s="122">
        <f t="shared" si="55"/>
        <v>104.07825819040772</v>
      </c>
      <c r="AU78" s="120">
        <v>130</v>
      </c>
      <c r="AV78" s="214">
        <v>10.53</v>
      </c>
      <c r="AW78" s="137">
        <f t="shared" si="56"/>
        <v>10.814419225634179</v>
      </c>
      <c r="AX78" s="122">
        <f t="shared" si="57"/>
        <v>119.18558077436582</v>
      </c>
      <c r="AY78" s="120">
        <v>130</v>
      </c>
      <c r="AZ78" s="214">
        <v>20.149999999999999</v>
      </c>
      <c r="BA78" s="137">
        <f t="shared" si="58"/>
        <v>20.785856450448591</v>
      </c>
      <c r="BB78" s="122">
        <f t="shared" si="59"/>
        <v>109.21414354955141</v>
      </c>
      <c r="BC78" s="120">
        <v>130</v>
      </c>
      <c r="BD78" s="214">
        <v>27.73</v>
      </c>
      <c r="BE78" s="137">
        <f t="shared" si="60"/>
        <v>28.605052077962256</v>
      </c>
      <c r="BF78" s="122">
        <f t="shared" si="61"/>
        <v>101.39494792203774</v>
      </c>
      <c r="BG78" s="120">
        <v>130</v>
      </c>
      <c r="BH78" s="214">
        <v>26.92</v>
      </c>
      <c r="BI78" s="137">
        <f t="shared" si="62"/>
        <v>27.769491595338771</v>
      </c>
      <c r="BJ78" s="122">
        <f t="shared" si="63"/>
        <v>102.23050840466124</v>
      </c>
    </row>
    <row r="79" spans="1:84" ht="15" thickBot="1" x14ac:dyDescent="0.4">
      <c r="A79" s="79">
        <v>44246</v>
      </c>
      <c r="B79" s="80">
        <v>72</v>
      </c>
      <c r="C79" s="120">
        <v>130</v>
      </c>
      <c r="D79" s="214">
        <v>42.02</v>
      </c>
      <c r="E79" s="156">
        <f t="shared" si="38"/>
        <v>44.986432054271788</v>
      </c>
      <c r="F79" s="122">
        <f t="shared" si="64"/>
        <v>85.013567945728212</v>
      </c>
      <c r="G79" s="120">
        <v>130</v>
      </c>
      <c r="H79" s="214">
        <v>10.59</v>
      </c>
      <c r="I79" s="157">
        <f t="shared" si="39"/>
        <v>11.337608649565402</v>
      </c>
      <c r="J79" s="123">
        <f t="shared" si="65"/>
        <v>118.6623913504346</v>
      </c>
      <c r="K79" s="120">
        <v>130</v>
      </c>
      <c r="L79" s="215">
        <v>12.63</v>
      </c>
      <c r="M79" s="156">
        <f t="shared" si="40"/>
        <v>13.521623913504346</v>
      </c>
      <c r="N79" s="122">
        <f t="shared" si="41"/>
        <v>116.47837608649566</v>
      </c>
      <c r="O79" s="120">
        <v>130</v>
      </c>
      <c r="P79" s="215">
        <v>6.46</v>
      </c>
      <c r="Q79" s="156">
        <f t="shared" si="42"/>
        <v>6.6577347212202413</v>
      </c>
      <c r="R79" s="122">
        <f t="shared" si="43"/>
        <v>123.34226527877976</v>
      </c>
      <c r="S79" s="120">
        <v>130</v>
      </c>
      <c r="T79" s="214">
        <v>11.33</v>
      </c>
      <c r="U79" s="156">
        <f t="shared" si="44"/>
        <v>11.676800989384727</v>
      </c>
      <c r="V79" s="122">
        <f t="shared" si="45"/>
        <v>118.32319901061527</v>
      </c>
      <c r="W79" s="120">
        <v>130</v>
      </c>
      <c r="X79" s="214">
        <v>8.2899999999999991</v>
      </c>
      <c r="Y79" s="156">
        <f t="shared" si="46"/>
        <v>8.5437493558693181</v>
      </c>
      <c r="Z79" s="122">
        <f t="shared" si="47"/>
        <v>121.45625064413068</v>
      </c>
      <c r="AA79" s="120">
        <v>130</v>
      </c>
      <c r="AB79" s="214">
        <v>34.799999999999997</v>
      </c>
      <c r="AC79" s="156">
        <f t="shared" si="66"/>
        <v>35.670089148478326</v>
      </c>
      <c r="AD79" s="122">
        <f t="shared" si="67"/>
        <v>94.329910851521674</v>
      </c>
      <c r="AE79" s="120">
        <v>130</v>
      </c>
      <c r="AF79" s="214">
        <v>15.55</v>
      </c>
      <c r="AG79" s="156">
        <f t="shared" si="48"/>
        <v>15.938789835024084</v>
      </c>
      <c r="AH79" s="136">
        <f t="shared" si="49"/>
        <v>114.06121016497592</v>
      </c>
      <c r="AI79" s="120">
        <v>130</v>
      </c>
      <c r="AJ79" s="214">
        <v>53.28</v>
      </c>
      <c r="AK79" s="137">
        <f t="shared" si="50"/>
        <v>54.612136489394416</v>
      </c>
      <c r="AL79" s="137">
        <f t="shared" si="51"/>
        <v>75.387863510605584</v>
      </c>
      <c r="AM79" s="120">
        <v>130</v>
      </c>
      <c r="AN79" s="214">
        <v>31.22</v>
      </c>
      <c r="AO79" s="156">
        <f t="shared" si="52"/>
        <v>32.063263838964772</v>
      </c>
      <c r="AP79" s="122">
        <f t="shared" si="53"/>
        <v>97.936736161035228</v>
      </c>
      <c r="AQ79" s="120">
        <v>130</v>
      </c>
      <c r="AR79" s="214">
        <v>18.27</v>
      </c>
      <c r="AS79" s="137">
        <f t="shared" si="54"/>
        <v>18.763479511143061</v>
      </c>
      <c r="AT79" s="122">
        <f t="shared" si="55"/>
        <v>111.23652048885694</v>
      </c>
      <c r="AU79" s="120">
        <v>130</v>
      </c>
      <c r="AV79" s="214">
        <v>29.64</v>
      </c>
      <c r="AW79" s="137">
        <f t="shared" si="56"/>
        <v>30.440587449933243</v>
      </c>
      <c r="AX79" s="122">
        <f t="shared" si="57"/>
        <v>99.559412550066753</v>
      </c>
      <c r="AY79" s="120">
        <v>130</v>
      </c>
      <c r="AZ79" s="214">
        <v>26.46</v>
      </c>
      <c r="BA79" s="137">
        <f t="shared" si="58"/>
        <v>27.294975765700734</v>
      </c>
      <c r="BB79" s="122">
        <f t="shared" si="59"/>
        <v>102.70502423429926</v>
      </c>
      <c r="BC79" s="120">
        <v>130</v>
      </c>
      <c r="BD79" s="214">
        <v>28</v>
      </c>
      <c r="BE79" s="137">
        <f t="shared" si="60"/>
        <v>28.883572238836752</v>
      </c>
      <c r="BF79" s="122">
        <f t="shared" si="61"/>
        <v>101.11642776116325</v>
      </c>
      <c r="BG79" s="120">
        <v>130</v>
      </c>
      <c r="BH79" s="214">
        <v>33.79</v>
      </c>
      <c r="BI79" s="137">
        <f t="shared" si="62"/>
        <v>34.85628235536764</v>
      </c>
      <c r="BJ79" s="122">
        <f t="shared" si="63"/>
        <v>95.14371764463236</v>
      </c>
    </row>
    <row r="80" spans="1:84" ht="15" thickBot="1" x14ac:dyDescent="0.4">
      <c r="A80" s="79">
        <v>44247</v>
      </c>
      <c r="B80" s="80">
        <v>73</v>
      </c>
      <c r="C80" s="120">
        <v>130</v>
      </c>
      <c r="D80" s="214">
        <v>6.83</v>
      </c>
      <c r="E80" s="156">
        <f t="shared" si="38"/>
        <v>7.3121687513249949</v>
      </c>
      <c r="F80" s="122">
        <f t="shared" si="64"/>
        <v>122.68783124867501</v>
      </c>
      <c r="G80" s="120">
        <v>130</v>
      </c>
      <c r="H80" s="214">
        <v>2.09</v>
      </c>
      <c r="I80" s="157">
        <f t="shared" si="39"/>
        <v>2.2375450498198006</v>
      </c>
      <c r="J80" s="123">
        <f t="shared" si="65"/>
        <v>127.7624549501802</v>
      </c>
      <c r="K80" s="120">
        <v>130</v>
      </c>
      <c r="L80" s="215">
        <v>12.07</v>
      </c>
      <c r="M80" s="156">
        <f t="shared" si="40"/>
        <v>12.922090311638753</v>
      </c>
      <c r="N80" s="122">
        <f t="shared" si="41"/>
        <v>117.07790968836125</v>
      </c>
      <c r="O80" s="120">
        <v>130</v>
      </c>
      <c r="P80" s="215">
        <v>1.21</v>
      </c>
      <c r="Q80" s="156">
        <f t="shared" si="42"/>
        <v>1.2470369988663299</v>
      </c>
      <c r="R80" s="122">
        <f t="shared" si="43"/>
        <v>128.75296300113368</v>
      </c>
      <c r="S80" s="120">
        <v>130</v>
      </c>
      <c r="T80" s="214">
        <v>9.9600000000000009</v>
      </c>
      <c r="U80" s="156">
        <f t="shared" si="44"/>
        <v>10.264866536122849</v>
      </c>
      <c r="V80" s="122">
        <f t="shared" si="45"/>
        <v>119.73513346387715</v>
      </c>
      <c r="W80" s="120">
        <v>130</v>
      </c>
      <c r="X80" s="214">
        <v>1</v>
      </c>
      <c r="Y80" s="156">
        <f t="shared" si="46"/>
        <v>1.0306090899721736</v>
      </c>
      <c r="Z80" s="122">
        <f t="shared" si="47"/>
        <v>128.96939091002784</v>
      </c>
      <c r="AA80" s="120">
        <v>130</v>
      </c>
      <c r="AB80" s="214">
        <v>5.43</v>
      </c>
      <c r="AC80" s="156">
        <f t="shared" si="66"/>
        <v>5.5657639102367051</v>
      </c>
      <c r="AD80" s="122">
        <f t="shared" si="67"/>
        <v>124.43423608976329</v>
      </c>
      <c r="AE80" s="120">
        <v>130</v>
      </c>
      <c r="AF80" s="214">
        <v>7.06</v>
      </c>
      <c r="AG80" s="156">
        <f t="shared" si="48"/>
        <v>7.2365180858694549</v>
      </c>
      <c r="AH80" s="136">
        <f t="shared" si="49"/>
        <v>122.76348191413055</v>
      </c>
      <c r="AI80" s="120">
        <v>130</v>
      </c>
      <c r="AJ80" s="214">
        <v>12.38</v>
      </c>
      <c r="AK80" s="137">
        <f t="shared" si="50"/>
        <v>12.689531714314995</v>
      </c>
      <c r="AL80" s="137">
        <f t="shared" si="51"/>
        <v>117.310468285685</v>
      </c>
      <c r="AM80" s="120">
        <v>130</v>
      </c>
      <c r="AN80" s="214">
        <v>31.09</v>
      </c>
      <c r="AO80" s="156">
        <f t="shared" si="52"/>
        <v>31.929752490500153</v>
      </c>
      <c r="AP80" s="122">
        <f t="shared" si="53"/>
        <v>98.07024750949985</v>
      </c>
      <c r="AQ80" s="120">
        <v>130</v>
      </c>
      <c r="AR80" s="214">
        <v>2.64</v>
      </c>
      <c r="AS80" s="137">
        <f t="shared" si="54"/>
        <v>2.7113073842045807</v>
      </c>
      <c r="AT80" s="122">
        <f t="shared" si="55"/>
        <v>127.28869261579541</v>
      </c>
      <c r="AU80" s="120">
        <v>130</v>
      </c>
      <c r="AV80" s="214">
        <v>3.47</v>
      </c>
      <c r="AW80" s="137">
        <f t="shared" si="56"/>
        <v>3.5637259936325356</v>
      </c>
      <c r="AX80" s="122">
        <f t="shared" si="57"/>
        <v>126.43627400636747</v>
      </c>
      <c r="AY80" s="120">
        <v>130</v>
      </c>
      <c r="AZ80" s="214">
        <v>13.32</v>
      </c>
      <c r="BA80" s="137">
        <f t="shared" si="58"/>
        <v>13.7403279364752</v>
      </c>
      <c r="BB80" s="122">
        <f t="shared" si="59"/>
        <v>116.2596720635248</v>
      </c>
      <c r="BC80" s="120">
        <v>130</v>
      </c>
      <c r="BD80" s="214">
        <v>12.73</v>
      </c>
      <c r="BE80" s="137">
        <f t="shared" si="60"/>
        <v>13.131709807156852</v>
      </c>
      <c r="BF80" s="122">
        <f t="shared" si="61"/>
        <v>116.86829019284315</v>
      </c>
      <c r="BG80" s="120">
        <v>130</v>
      </c>
      <c r="BH80" s="214">
        <v>22.36</v>
      </c>
      <c r="BI80" s="137">
        <f t="shared" si="62"/>
        <v>23.065595545013924</v>
      </c>
      <c r="BJ80" s="122">
        <f t="shared" si="63"/>
        <v>106.93440445498608</v>
      </c>
    </row>
    <row r="81" spans="1:62" s="147" customFormat="1" ht="15" thickBot="1" x14ac:dyDescent="0.4">
      <c r="A81" s="144">
        <v>44248</v>
      </c>
      <c r="B81" s="145">
        <v>74</v>
      </c>
      <c r="C81" s="220">
        <v>0</v>
      </c>
      <c r="D81" s="147">
        <v>0</v>
      </c>
      <c r="E81" s="221">
        <f t="shared" si="38"/>
        <v>0</v>
      </c>
      <c r="F81" s="222">
        <f t="shared" si="64"/>
        <v>0</v>
      </c>
      <c r="G81" s="220">
        <v>0</v>
      </c>
      <c r="H81" s="147">
        <v>0</v>
      </c>
      <c r="I81" s="223">
        <f t="shared" si="39"/>
        <v>0</v>
      </c>
      <c r="J81" s="224">
        <f t="shared" si="65"/>
        <v>0</v>
      </c>
      <c r="K81" s="220">
        <v>0</v>
      </c>
      <c r="M81" s="221">
        <f t="shared" si="40"/>
        <v>0</v>
      </c>
      <c r="N81" s="222">
        <f t="shared" si="41"/>
        <v>0</v>
      </c>
      <c r="O81" s="220">
        <v>0</v>
      </c>
      <c r="Q81" s="221">
        <f t="shared" si="42"/>
        <v>0</v>
      </c>
      <c r="R81" s="222">
        <f t="shared" si="43"/>
        <v>0</v>
      </c>
      <c r="S81" s="220">
        <v>0</v>
      </c>
      <c r="U81" s="221">
        <f t="shared" si="44"/>
        <v>0</v>
      </c>
      <c r="V81" s="222">
        <f t="shared" si="45"/>
        <v>0</v>
      </c>
      <c r="W81" s="220">
        <v>0</v>
      </c>
      <c r="Y81" s="221">
        <f t="shared" si="46"/>
        <v>0</v>
      </c>
      <c r="Z81" s="222">
        <f t="shared" si="47"/>
        <v>0</v>
      </c>
      <c r="AA81" s="220">
        <v>0</v>
      </c>
      <c r="AC81" s="221">
        <f t="shared" si="66"/>
        <v>0</v>
      </c>
      <c r="AD81" s="222">
        <f t="shared" si="67"/>
        <v>0</v>
      </c>
      <c r="AE81" s="220">
        <v>130</v>
      </c>
      <c r="AG81" s="221">
        <f t="shared" si="48"/>
        <v>0</v>
      </c>
      <c r="AH81" s="225">
        <f t="shared" si="49"/>
        <v>130</v>
      </c>
      <c r="AI81" s="220">
        <v>130</v>
      </c>
      <c r="AK81" s="146">
        <f t="shared" si="50"/>
        <v>0</v>
      </c>
      <c r="AL81" s="146">
        <f t="shared" si="51"/>
        <v>130</v>
      </c>
      <c r="AM81" s="220">
        <v>130</v>
      </c>
      <c r="AO81" s="221">
        <f t="shared" si="52"/>
        <v>0</v>
      </c>
      <c r="AP81" s="222">
        <f t="shared" si="53"/>
        <v>130</v>
      </c>
      <c r="AQ81" s="220">
        <v>130</v>
      </c>
      <c r="AS81" s="146">
        <f t="shared" si="54"/>
        <v>0</v>
      </c>
      <c r="AT81" s="222">
        <f t="shared" si="55"/>
        <v>130</v>
      </c>
      <c r="AU81" s="220">
        <v>130</v>
      </c>
      <c r="AW81" s="146">
        <f t="shared" si="56"/>
        <v>0</v>
      </c>
      <c r="AX81" s="222">
        <f t="shared" si="57"/>
        <v>130</v>
      </c>
      <c r="AY81" s="220">
        <v>130</v>
      </c>
      <c r="BA81" s="146">
        <f t="shared" si="58"/>
        <v>0</v>
      </c>
      <c r="BB81" s="222">
        <f t="shared" si="59"/>
        <v>130</v>
      </c>
      <c r="BC81" s="220">
        <v>0</v>
      </c>
      <c r="BE81" s="146">
        <f t="shared" si="60"/>
        <v>0</v>
      </c>
      <c r="BF81" s="222">
        <f t="shared" si="61"/>
        <v>0</v>
      </c>
      <c r="BG81" s="220">
        <v>0</v>
      </c>
      <c r="BI81" s="146">
        <f t="shared" si="62"/>
        <v>0</v>
      </c>
      <c r="BJ81" s="222">
        <f t="shared" si="63"/>
        <v>0</v>
      </c>
    </row>
    <row r="82" spans="1:62" ht="15" thickBot="1" x14ac:dyDescent="0.4">
      <c r="A82" s="79">
        <v>44249</v>
      </c>
      <c r="B82" s="80">
        <v>75</v>
      </c>
      <c r="C82" s="120">
        <v>130</v>
      </c>
      <c r="D82" s="226">
        <v>0.39</v>
      </c>
      <c r="E82" s="156">
        <f t="shared" si="38"/>
        <v>0.41753232987068056</v>
      </c>
      <c r="F82" s="122">
        <f t="shared" si="64"/>
        <v>129.58246767012932</v>
      </c>
      <c r="G82" s="120">
        <v>130</v>
      </c>
      <c r="H82" s="214">
        <v>3</v>
      </c>
      <c r="I82" s="157">
        <f t="shared" si="39"/>
        <v>3.2117871528513886</v>
      </c>
      <c r="J82" s="123">
        <f t="shared" si="65"/>
        <v>126.78821284714861</v>
      </c>
      <c r="K82" s="120">
        <v>130</v>
      </c>
      <c r="L82" s="215">
        <v>0.28999999999999998</v>
      </c>
      <c r="M82" s="156">
        <f t="shared" si="40"/>
        <v>0.31047275810896757</v>
      </c>
      <c r="N82" s="122">
        <f t="shared" si="41"/>
        <v>129.68952724189103</v>
      </c>
      <c r="O82" s="120">
        <v>130</v>
      </c>
      <c r="P82" s="215">
        <v>0.2</v>
      </c>
      <c r="Q82" s="156">
        <f t="shared" si="42"/>
        <v>0.20612181799443471</v>
      </c>
      <c r="R82" s="122">
        <f t="shared" si="43"/>
        <v>129.79387818200556</v>
      </c>
      <c r="S82" s="120">
        <v>130</v>
      </c>
      <c r="T82" s="214">
        <v>0.66</v>
      </c>
      <c r="U82" s="156">
        <f t="shared" si="44"/>
        <v>0.6802019993816345</v>
      </c>
      <c r="V82" s="122">
        <f t="shared" si="45"/>
        <v>129.31979800061836</v>
      </c>
      <c r="W82" s="120">
        <v>130</v>
      </c>
      <c r="X82" s="214">
        <v>0.23</v>
      </c>
      <c r="Y82" s="156">
        <f t="shared" si="46"/>
        <v>0.23704009069359994</v>
      </c>
      <c r="Z82" s="122">
        <f t="shared" si="47"/>
        <v>129.7629599093064</v>
      </c>
      <c r="AA82" s="120">
        <v>130</v>
      </c>
      <c r="AB82" s="214">
        <v>2.82</v>
      </c>
      <c r="AC82" s="156">
        <f t="shared" si="66"/>
        <v>2.8905072241008303</v>
      </c>
      <c r="AD82" s="122">
        <f t="shared" si="67"/>
        <v>127.10949277589917</v>
      </c>
      <c r="AE82" s="120">
        <v>130</v>
      </c>
      <c r="AF82" s="214">
        <v>7.12</v>
      </c>
      <c r="AG82" s="156">
        <f t="shared" si="48"/>
        <v>7.2980182395737279</v>
      </c>
      <c r="AH82" s="136">
        <f t="shared" si="49"/>
        <v>122.70198176042628</v>
      </c>
      <c r="AI82" s="120">
        <v>130</v>
      </c>
      <c r="AJ82" s="214">
        <v>1.41</v>
      </c>
      <c r="AK82" s="137">
        <f t="shared" si="50"/>
        <v>1.4452536120504151</v>
      </c>
      <c r="AL82" s="137">
        <f t="shared" si="51"/>
        <v>128.55474638794959</v>
      </c>
      <c r="AM82" s="120">
        <v>130</v>
      </c>
      <c r="AN82" s="214">
        <v>9.17</v>
      </c>
      <c r="AO82" s="156">
        <f t="shared" si="52"/>
        <v>9.4176851186196977</v>
      </c>
      <c r="AP82" s="122">
        <f t="shared" si="53"/>
        <v>120.5823148813803</v>
      </c>
      <c r="AQ82" s="120">
        <v>130</v>
      </c>
      <c r="AR82" s="214">
        <v>3.05</v>
      </c>
      <c r="AS82" s="137">
        <f t="shared" si="54"/>
        <v>3.1323816370545341</v>
      </c>
      <c r="AT82" s="122">
        <f t="shared" si="55"/>
        <v>126.86761836294546</v>
      </c>
      <c r="AU82" s="120">
        <v>130</v>
      </c>
      <c r="AV82" s="214">
        <v>1.24</v>
      </c>
      <c r="AW82" s="137">
        <f t="shared" si="56"/>
        <v>1.2734928622779089</v>
      </c>
      <c r="AX82" s="122">
        <f t="shared" si="57"/>
        <v>128.72650713772208</v>
      </c>
      <c r="AY82" s="120">
        <v>130</v>
      </c>
      <c r="AZ82" s="214">
        <v>1.75</v>
      </c>
      <c r="BA82" s="137">
        <f t="shared" si="58"/>
        <v>1.805223264927297</v>
      </c>
      <c r="BB82" s="122">
        <f t="shared" si="59"/>
        <v>128.19477673507271</v>
      </c>
      <c r="BC82" s="120">
        <v>130</v>
      </c>
      <c r="BD82" s="214">
        <v>9.73</v>
      </c>
      <c r="BE82" s="137">
        <f t="shared" si="60"/>
        <v>10.037041352995772</v>
      </c>
      <c r="BF82" s="122">
        <f t="shared" si="61"/>
        <v>119.96295864700423</v>
      </c>
      <c r="BG82" s="120">
        <v>130</v>
      </c>
      <c r="BH82" s="214">
        <v>12.11</v>
      </c>
      <c r="BI82" s="137">
        <f t="shared" si="62"/>
        <v>12.492144993296895</v>
      </c>
      <c r="BJ82" s="122">
        <f t="shared" si="63"/>
        <v>117.50785500670311</v>
      </c>
    </row>
    <row r="83" spans="1:62" ht="15" thickBot="1" x14ac:dyDescent="0.4">
      <c r="A83" s="79">
        <v>44250</v>
      </c>
      <c r="B83" s="80">
        <v>76</v>
      </c>
      <c r="C83" s="120">
        <v>130</v>
      </c>
      <c r="D83" s="214">
        <v>26.11</v>
      </c>
      <c r="E83" s="156">
        <f t="shared" si="38"/>
        <v>27.953254186983251</v>
      </c>
      <c r="F83" s="122">
        <f t="shared" si="64"/>
        <v>102.04674581301674</v>
      </c>
      <c r="G83" s="120">
        <v>130</v>
      </c>
      <c r="H83" s="214">
        <v>0.97</v>
      </c>
      <c r="I83" s="157">
        <f t="shared" si="39"/>
        <v>1.0384778460886157</v>
      </c>
      <c r="J83" s="123">
        <f t="shared" si="65"/>
        <v>128.96152215391137</v>
      </c>
      <c r="K83" s="120">
        <v>130</v>
      </c>
      <c r="L83" s="215">
        <v>0.23</v>
      </c>
      <c r="M83" s="156">
        <f t="shared" si="40"/>
        <v>0.24623701505193984</v>
      </c>
      <c r="N83" s="122">
        <f t="shared" si="41"/>
        <v>129.75376298494805</v>
      </c>
      <c r="O83" s="120">
        <v>130</v>
      </c>
      <c r="P83" s="215">
        <v>0</v>
      </c>
      <c r="Q83" s="156">
        <f t="shared" si="42"/>
        <v>0</v>
      </c>
      <c r="R83" s="122">
        <f t="shared" si="43"/>
        <v>130</v>
      </c>
      <c r="S83" s="120">
        <v>130</v>
      </c>
      <c r="T83" s="214">
        <v>0.89</v>
      </c>
      <c r="U83" s="156">
        <f t="shared" si="44"/>
        <v>0.9172420900752345</v>
      </c>
      <c r="V83" s="122">
        <f t="shared" si="45"/>
        <v>129.08275790992477</v>
      </c>
      <c r="W83" s="120">
        <v>130</v>
      </c>
      <c r="X83" s="214">
        <v>0.54</v>
      </c>
      <c r="Y83" s="156">
        <f t="shared" si="46"/>
        <v>0.55652890858497372</v>
      </c>
      <c r="Z83" s="122">
        <f t="shared" si="47"/>
        <v>129.44347109141503</v>
      </c>
      <c r="AA83" s="120">
        <v>130</v>
      </c>
      <c r="AB83" s="214">
        <v>18.100000000000001</v>
      </c>
      <c r="AC83" s="156">
        <f t="shared" si="66"/>
        <v>18.552546367455687</v>
      </c>
      <c r="AD83" s="122">
        <f t="shared" si="67"/>
        <v>111.44745363254431</v>
      </c>
      <c r="AE83" s="120">
        <v>130</v>
      </c>
      <c r="AF83" s="214">
        <v>19.02</v>
      </c>
      <c r="AG83" s="156">
        <f t="shared" si="48"/>
        <v>19.495548724254537</v>
      </c>
      <c r="AH83" s="136">
        <f t="shared" si="49"/>
        <v>110.50445127574547</v>
      </c>
      <c r="AI83" s="120">
        <v>130</v>
      </c>
      <c r="AJ83" s="214">
        <v>5.0999999999999996</v>
      </c>
      <c r="AK83" s="137">
        <f t="shared" si="50"/>
        <v>5.2275130648632038</v>
      </c>
      <c r="AL83" s="137">
        <f t="shared" si="51"/>
        <v>124.7724869351368</v>
      </c>
      <c r="AM83" s="120">
        <v>130</v>
      </c>
      <c r="AN83" s="214">
        <v>31.94</v>
      </c>
      <c r="AO83" s="156">
        <f t="shared" si="52"/>
        <v>32.8027113073842</v>
      </c>
      <c r="AP83" s="122">
        <f t="shared" si="53"/>
        <v>97.1972886926158</v>
      </c>
      <c r="AQ83" s="120">
        <v>130</v>
      </c>
      <c r="AR83" s="214">
        <v>21.76</v>
      </c>
      <c r="AS83" s="137">
        <f t="shared" si="54"/>
        <v>22.347745712231696</v>
      </c>
      <c r="AT83" s="122">
        <f t="shared" si="55"/>
        <v>107.6522542877683</v>
      </c>
      <c r="AU83" s="120">
        <v>130</v>
      </c>
      <c r="AV83" s="214">
        <v>15.81</v>
      </c>
      <c r="AW83" s="137">
        <f t="shared" si="56"/>
        <v>16.23703399404334</v>
      </c>
      <c r="AX83" s="122">
        <f t="shared" si="57"/>
        <v>113.76296600595666</v>
      </c>
      <c r="AY83" s="120">
        <v>130</v>
      </c>
      <c r="AZ83" s="214">
        <v>11.73</v>
      </c>
      <c r="BA83" s="137">
        <f t="shared" si="58"/>
        <v>12.100153655769827</v>
      </c>
      <c r="BB83" s="122">
        <f t="shared" si="59"/>
        <v>117.89984634423017</v>
      </c>
      <c r="BC83" s="120">
        <v>130</v>
      </c>
      <c r="BD83" s="214">
        <v>11.55</v>
      </c>
      <c r="BE83" s="137">
        <f t="shared" si="60"/>
        <v>11.914473548520162</v>
      </c>
      <c r="BF83" s="122">
        <f t="shared" si="61"/>
        <v>118.08552645147984</v>
      </c>
      <c r="BG83" s="120">
        <v>130</v>
      </c>
      <c r="BH83" s="214">
        <v>25.55</v>
      </c>
      <c r="BI83" s="137">
        <f t="shared" si="62"/>
        <v>26.356259667938541</v>
      </c>
      <c r="BJ83" s="122">
        <f t="shared" si="63"/>
        <v>103.64374033206145</v>
      </c>
    </row>
    <row r="84" spans="1:62" ht="15" thickBot="1" x14ac:dyDescent="0.4">
      <c r="A84" s="79">
        <v>44251</v>
      </c>
      <c r="B84" s="80">
        <v>77</v>
      </c>
      <c r="C84" s="120">
        <v>130</v>
      </c>
      <c r="D84" s="214">
        <v>22.27</v>
      </c>
      <c r="E84" s="156">
        <f t="shared" si="38"/>
        <v>23.842166631333477</v>
      </c>
      <c r="F84" s="122">
        <f t="shared" si="64"/>
        <v>106.15783336866653</v>
      </c>
      <c r="G84" s="120">
        <v>130</v>
      </c>
      <c r="H84" s="214">
        <v>2.64</v>
      </c>
      <c r="I84" s="157">
        <f t="shared" si="39"/>
        <v>2.8263726945092222</v>
      </c>
      <c r="J84" s="123">
        <f t="shared" si="65"/>
        <v>127.17362730549078</v>
      </c>
      <c r="K84" s="120">
        <v>130</v>
      </c>
      <c r="L84" s="215">
        <v>2.99</v>
      </c>
      <c r="M84" s="156">
        <f t="shared" si="40"/>
        <v>3.2010811956752176</v>
      </c>
      <c r="N84" s="122">
        <f t="shared" si="41"/>
        <v>126.79891880432479</v>
      </c>
      <c r="O84" s="120">
        <v>130</v>
      </c>
      <c r="P84" s="215">
        <v>0.78</v>
      </c>
      <c r="Q84" s="156">
        <f t="shared" si="42"/>
        <v>0.8038750901782955</v>
      </c>
      <c r="R84" s="122">
        <f t="shared" si="43"/>
        <v>129.19612490982169</v>
      </c>
      <c r="S84" s="120">
        <v>130</v>
      </c>
      <c r="T84" s="214">
        <v>6.9</v>
      </c>
      <c r="U84" s="156">
        <f t="shared" si="44"/>
        <v>7.1112027208079978</v>
      </c>
      <c r="V84" s="122">
        <f t="shared" si="45"/>
        <v>122.888797279192</v>
      </c>
      <c r="W84" s="120">
        <v>130</v>
      </c>
      <c r="X84" s="214">
        <v>12.84</v>
      </c>
      <c r="Y84" s="156">
        <f t="shared" si="46"/>
        <v>13.233020715242708</v>
      </c>
      <c r="Z84" s="122">
        <f t="shared" si="47"/>
        <v>116.7669792847573</v>
      </c>
      <c r="AA84" s="120">
        <v>130</v>
      </c>
      <c r="AB84" s="214">
        <v>16.059999999999999</v>
      </c>
      <c r="AC84" s="156">
        <f t="shared" si="66"/>
        <v>16.461541141510402</v>
      </c>
      <c r="AD84" s="122">
        <f t="shared" si="67"/>
        <v>113.53845885848961</v>
      </c>
      <c r="AE84" s="120">
        <v>130</v>
      </c>
      <c r="AF84" s="214">
        <v>15.04</v>
      </c>
      <c r="AG84" s="156">
        <f t="shared" si="48"/>
        <v>15.416038528537761</v>
      </c>
      <c r="AH84" s="136">
        <f t="shared" si="49"/>
        <v>114.58396147146223</v>
      </c>
      <c r="AI84" s="120">
        <v>130</v>
      </c>
      <c r="AJ84" s="214">
        <v>14.67</v>
      </c>
      <c r="AK84" s="137">
        <f t="shared" si="50"/>
        <v>15.036787580694746</v>
      </c>
      <c r="AL84" s="137">
        <f t="shared" si="51"/>
        <v>114.96321241930525</v>
      </c>
      <c r="AM84" s="120">
        <v>130</v>
      </c>
      <c r="AN84" s="214">
        <v>14.33</v>
      </c>
      <c r="AO84" s="156">
        <f t="shared" si="52"/>
        <v>14.717058642292285</v>
      </c>
      <c r="AP84" s="122">
        <f t="shared" si="53"/>
        <v>115.28294135770771</v>
      </c>
      <c r="AQ84" s="120">
        <v>130</v>
      </c>
      <c r="AR84" s="214">
        <v>16.88</v>
      </c>
      <c r="AS84" s="137">
        <f t="shared" si="54"/>
        <v>17.335935092944439</v>
      </c>
      <c r="AT84" s="122">
        <f t="shared" si="55"/>
        <v>112.66406490705556</v>
      </c>
      <c r="AU84" s="120">
        <v>130</v>
      </c>
      <c r="AV84" s="214">
        <v>8.51</v>
      </c>
      <c r="AW84" s="137">
        <f t="shared" si="56"/>
        <v>8.7398582725685525</v>
      </c>
      <c r="AX84" s="122">
        <f t="shared" si="57"/>
        <v>121.26014172743145</v>
      </c>
      <c r="AY84" s="120">
        <v>130</v>
      </c>
      <c r="AZ84" s="214">
        <v>21.18</v>
      </c>
      <c r="BA84" s="137">
        <f t="shared" si="58"/>
        <v>21.848359286377232</v>
      </c>
      <c r="BB84" s="122">
        <f t="shared" si="59"/>
        <v>108.15164071362277</v>
      </c>
      <c r="BC84" s="120">
        <v>130</v>
      </c>
      <c r="BD84" s="214">
        <v>19.38</v>
      </c>
      <c r="BE84" s="137">
        <f t="shared" si="60"/>
        <v>19.99155821388058</v>
      </c>
      <c r="BF84" s="122">
        <f t="shared" si="61"/>
        <v>110.00844178611942</v>
      </c>
      <c r="BG84" s="120">
        <v>130</v>
      </c>
      <c r="BH84" s="214">
        <v>22.07</v>
      </c>
      <c r="BI84" s="137">
        <f t="shared" si="62"/>
        <v>22.766444261111683</v>
      </c>
      <c r="BJ84" s="122">
        <f t="shared" si="63"/>
        <v>107.23355573888831</v>
      </c>
    </row>
    <row r="85" spans="1:62" ht="15" thickBot="1" x14ac:dyDescent="0.4">
      <c r="A85" s="79">
        <v>44252</v>
      </c>
      <c r="B85" s="80">
        <v>78</v>
      </c>
      <c r="C85" s="120">
        <v>130</v>
      </c>
      <c r="D85" s="214">
        <v>19.98</v>
      </c>
      <c r="E85" s="156">
        <f t="shared" si="38"/>
        <v>21.39050243799025</v>
      </c>
      <c r="F85" s="122">
        <f t="shared" si="64"/>
        <v>108.60949756200975</v>
      </c>
      <c r="G85" s="120">
        <v>130</v>
      </c>
      <c r="H85" s="214">
        <v>5.87</v>
      </c>
      <c r="I85" s="157">
        <f t="shared" si="39"/>
        <v>6.2843968624125504</v>
      </c>
      <c r="J85" s="123">
        <f t="shared" si="65"/>
        <v>123.71560313758745</v>
      </c>
      <c r="K85" s="120">
        <v>130</v>
      </c>
      <c r="L85" s="215">
        <v>2.7</v>
      </c>
      <c r="M85" s="156">
        <f t="shared" si="40"/>
        <v>2.8906084375662502</v>
      </c>
      <c r="N85" s="122">
        <f t="shared" si="41"/>
        <v>127.10939156243376</v>
      </c>
      <c r="O85" s="120">
        <v>130</v>
      </c>
      <c r="P85" s="215">
        <v>15.71</v>
      </c>
      <c r="Q85" s="156">
        <f t="shared" si="42"/>
        <v>16.190868803462845</v>
      </c>
      <c r="R85" s="122">
        <f t="shared" si="43"/>
        <v>113.80913119653715</v>
      </c>
      <c r="S85" s="120">
        <v>130</v>
      </c>
      <c r="T85" s="214">
        <v>7.56</v>
      </c>
      <c r="U85" s="156">
        <f t="shared" si="44"/>
        <v>7.7914047201896324</v>
      </c>
      <c r="V85" s="122">
        <f t="shared" si="45"/>
        <v>122.20859527981037</v>
      </c>
      <c r="W85" s="120">
        <v>130</v>
      </c>
      <c r="X85" s="214">
        <v>11.76</v>
      </c>
      <c r="Y85" s="156">
        <f t="shared" si="46"/>
        <v>12.11996289807276</v>
      </c>
      <c r="Z85" s="122">
        <f t="shared" si="47"/>
        <v>117.88003710192724</v>
      </c>
      <c r="AA85" s="120">
        <v>130</v>
      </c>
      <c r="AB85" s="214">
        <v>21.2</v>
      </c>
      <c r="AC85" s="156">
        <f t="shared" si="66"/>
        <v>21.730054308843123</v>
      </c>
      <c r="AD85" s="122">
        <f t="shared" si="67"/>
        <v>108.26994569115688</v>
      </c>
      <c r="AE85" s="120">
        <v>130</v>
      </c>
      <c r="AF85" s="214">
        <v>20.67</v>
      </c>
      <c r="AG85" s="156">
        <f t="shared" si="48"/>
        <v>21.186802951122047</v>
      </c>
      <c r="AH85" s="136">
        <f t="shared" si="49"/>
        <v>108.81319704887795</v>
      </c>
      <c r="AI85" s="120">
        <v>130</v>
      </c>
      <c r="AJ85" s="214">
        <v>13.94</v>
      </c>
      <c r="AK85" s="137">
        <f t="shared" si="50"/>
        <v>14.288535710626091</v>
      </c>
      <c r="AL85" s="137">
        <f>AI85-AK85</f>
        <v>115.71146428937391</v>
      </c>
      <c r="AM85" s="120">
        <v>130</v>
      </c>
      <c r="AN85" s="214">
        <v>37.72</v>
      </c>
      <c r="AO85" s="156">
        <f t="shared" si="52"/>
        <v>38.738831262195745</v>
      </c>
      <c r="AP85" s="122">
        <f t="shared" si="53"/>
        <v>91.261168737804255</v>
      </c>
      <c r="AQ85" s="120">
        <v>130</v>
      </c>
      <c r="AR85" s="214">
        <v>22.61</v>
      </c>
      <c r="AS85" s="137">
        <f t="shared" si="54"/>
        <v>23.220704529115743</v>
      </c>
      <c r="AT85" s="122">
        <f t="shared" si="55"/>
        <v>106.77929547088425</v>
      </c>
      <c r="AU85" s="120">
        <v>130</v>
      </c>
      <c r="AV85" s="214">
        <v>9.24</v>
      </c>
      <c r="AW85" s="137">
        <f t="shared" si="56"/>
        <v>9.4895758447160325</v>
      </c>
      <c r="AX85" s="122">
        <f t="shared" si="57"/>
        <v>120.51042415528397</v>
      </c>
      <c r="AY85" s="120">
        <v>130</v>
      </c>
      <c r="AZ85" s="214">
        <v>18.82</v>
      </c>
      <c r="BA85" s="137">
        <f t="shared" si="58"/>
        <v>19.413886769103847</v>
      </c>
      <c r="BB85" s="122">
        <f t="shared" si="59"/>
        <v>110.58611323089616</v>
      </c>
      <c r="BC85" s="120">
        <v>130</v>
      </c>
      <c r="BD85" s="214">
        <v>30.37</v>
      </c>
      <c r="BE85" s="137">
        <f t="shared" si="60"/>
        <v>31.328360317624011</v>
      </c>
      <c r="BF85" s="122">
        <f t="shared" si="61"/>
        <v>98.671639682375996</v>
      </c>
      <c r="BG85" s="120">
        <v>130</v>
      </c>
      <c r="BH85" s="214">
        <v>25.16</v>
      </c>
      <c r="BI85" s="137">
        <f t="shared" si="62"/>
        <v>25.953952768897597</v>
      </c>
      <c r="BJ85" s="122">
        <f t="shared" si="63"/>
        <v>104.04604723110241</v>
      </c>
    </row>
    <row r="86" spans="1:62" ht="15" thickBot="1" x14ac:dyDescent="0.4">
      <c r="A86" s="79">
        <v>44253</v>
      </c>
      <c r="B86" s="80">
        <v>79</v>
      </c>
      <c r="C86" s="120">
        <v>130</v>
      </c>
      <c r="D86" s="214">
        <v>10.130000000000001</v>
      </c>
      <c r="E86" s="156">
        <f t="shared" si="38"/>
        <v>10.845134619461524</v>
      </c>
      <c r="F86" s="122">
        <f t="shared" si="64"/>
        <v>119.15486538053848</v>
      </c>
      <c r="G86" s="120">
        <v>130</v>
      </c>
      <c r="H86" s="214">
        <v>5.32</v>
      </c>
      <c r="I86" s="157">
        <f t="shared" si="39"/>
        <v>5.6955692177231292</v>
      </c>
      <c r="J86" s="123">
        <f t="shared" si="65"/>
        <v>124.30443078227687</v>
      </c>
      <c r="K86" s="120">
        <v>130</v>
      </c>
      <c r="L86" s="215">
        <v>4.4400000000000004</v>
      </c>
      <c r="M86" s="156">
        <f t="shared" si="40"/>
        <v>4.7534449862200558</v>
      </c>
      <c r="N86" s="122">
        <f t="shared" si="41"/>
        <v>125.24655501377994</v>
      </c>
      <c r="O86" s="120">
        <v>130</v>
      </c>
      <c r="P86" s="215">
        <v>21.18</v>
      </c>
      <c r="Q86" s="156">
        <f t="shared" si="42"/>
        <v>21.828300525610636</v>
      </c>
      <c r="R86" s="122">
        <f t="shared" si="43"/>
        <v>108.17169947438936</v>
      </c>
      <c r="S86" s="120">
        <v>130</v>
      </c>
      <c r="T86" s="214">
        <v>10.02</v>
      </c>
      <c r="U86" s="156">
        <f t="shared" si="44"/>
        <v>10.326703081521178</v>
      </c>
      <c r="V86" s="122">
        <f t="shared" si="45"/>
        <v>119.67329691847883</v>
      </c>
      <c r="W86" s="120">
        <v>130</v>
      </c>
      <c r="X86" s="214">
        <v>5.74</v>
      </c>
      <c r="Y86" s="156">
        <f t="shared" si="46"/>
        <v>5.9156961764402762</v>
      </c>
      <c r="Z86" s="122">
        <f t="shared" si="47"/>
        <v>124.08430382355972</v>
      </c>
      <c r="AA86" s="120">
        <v>130</v>
      </c>
      <c r="AB86" s="214">
        <v>11.44</v>
      </c>
      <c r="AC86" s="156">
        <f t="shared" si="66"/>
        <v>11.726029306281383</v>
      </c>
      <c r="AD86" s="122">
        <f t="shared" si="67"/>
        <v>118.27397069371861</v>
      </c>
      <c r="AE86" s="120">
        <v>130</v>
      </c>
      <c r="AF86" s="214">
        <v>14.86</v>
      </c>
      <c r="AG86" s="156">
        <f t="shared" si="48"/>
        <v>15.231538067424943</v>
      </c>
      <c r="AH86" s="136">
        <f t="shared" si="49"/>
        <v>114.76846193257506</v>
      </c>
      <c r="AI86" s="120">
        <v>130</v>
      </c>
      <c r="AJ86" s="214">
        <v>7.14</v>
      </c>
      <c r="AK86" s="137">
        <f t="shared" si="50"/>
        <v>7.3185182908084858</v>
      </c>
      <c r="AL86" s="137">
        <f t="shared" si="51"/>
        <v>122.68148170919152</v>
      </c>
      <c r="AM86" s="120">
        <v>130</v>
      </c>
      <c r="AN86" s="214">
        <v>30.22</v>
      </c>
      <c r="AO86" s="156">
        <f t="shared" si="52"/>
        <v>31.036253466160009</v>
      </c>
      <c r="AP86" s="122">
        <f t="shared" si="53"/>
        <v>98.963746533839995</v>
      </c>
      <c r="AQ86" s="120">
        <v>130</v>
      </c>
      <c r="AR86" s="214">
        <v>16.04</v>
      </c>
      <c r="AS86" s="137">
        <f t="shared" si="54"/>
        <v>16.473246379788435</v>
      </c>
      <c r="AT86" s="122">
        <f t="shared" si="55"/>
        <v>113.52675362021157</v>
      </c>
      <c r="AU86" s="120">
        <v>130</v>
      </c>
      <c r="AV86" s="214">
        <v>6.69</v>
      </c>
      <c r="AW86" s="137">
        <f t="shared" si="56"/>
        <v>6.8706993940638794</v>
      </c>
      <c r="AX86" s="122">
        <f t="shared" si="57"/>
        <v>123.12930060593612</v>
      </c>
      <c r="AY86" s="120">
        <v>130</v>
      </c>
      <c r="AZ86" s="214">
        <v>35.5</v>
      </c>
      <c r="BA86" s="137">
        <f t="shared" si="58"/>
        <v>36.620243374239458</v>
      </c>
      <c r="BB86" s="122">
        <f t="shared" si="59"/>
        <v>93.379756625760535</v>
      </c>
      <c r="BC86" s="120">
        <v>130</v>
      </c>
      <c r="BD86" s="214">
        <v>21.88</v>
      </c>
      <c r="BE86" s="137">
        <f t="shared" si="60"/>
        <v>22.57044859234815</v>
      </c>
      <c r="BF86" s="122">
        <f t="shared" si="61"/>
        <v>107.42955140765184</v>
      </c>
      <c r="BG86" s="120">
        <v>130</v>
      </c>
      <c r="BH86" s="214">
        <v>22.15</v>
      </c>
      <c r="BI86" s="137">
        <f t="shared" si="62"/>
        <v>22.848968753222646</v>
      </c>
      <c r="BJ86" s="122">
        <f t="shared" si="63"/>
        <v>107.15103124677735</v>
      </c>
    </row>
    <row r="87" spans="1:62" ht="15" thickBot="1" x14ac:dyDescent="0.4">
      <c r="A87" s="79">
        <v>44254</v>
      </c>
      <c r="B87" s="80">
        <v>80</v>
      </c>
      <c r="C87" s="120">
        <v>130</v>
      </c>
      <c r="D87" s="214">
        <v>46.59</v>
      </c>
      <c r="E87" s="156">
        <f t="shared" si="38"/>
        <v>49.87905448378207</v>
      </c>
      <c r="F87" s="122">
        <f t="shared" si="64"/>
        <v>80.12094551621793</v>
      </c>
      <c r="G87" s="120">
        <v>130</v>
      </c>
      <c r="H87" s="214">
        <v>25.94</v>
      </c>
      <c r="I87" s="157">
        <f t="shared" si="39"/>
        <v>27.771252914988342</v>
      </c>
      <c r="J87" s="123">
        <f t="shared" si="65"/>
        <v>102.22874708501166</v>
      </c>
      <c r="K87" s="120">
        <v>130</v>
      </c>
      <c r="L87" s="215">
        <v>23.19</v>
      </c>
      <c r="M87" s="156">
        <f t="shared" si="40"/>
        <v>24.827114691541237</v>
      </c>
      <c r="N87" s="122">
        <f t="shared" si="41"/>
        <v>105.17288530845876</v>
      </c>
      <c r="O87" s="120">
        <v>130</v>
      </c>
      <c r="P87" s="215">
        <v>10.16</v>
      </c>
      <c r="Q87" s="156">
        <f t="shared" si="42"/>
        <v>10.470988354117283</v>
      </c>
      <c r="R87" s="122">
        <f t="shared" si="43"/>
        <v>119.52901164588272</v>
      </c>
      <c r="S87" s="120">
        <v>130</v>
      </c>
      <c r="T87" s="214">
        <v>19.920000000000002</v>
      </c>
      <c r="U87" s="156">
        <f t="shared" si="44"/>
        <v>20.529733072245698</v>
      </c>
      <c r="V87" s="122">
        <f t="shared" si="45"/>
        <v>109.4702669277543</v>
      </c>
      <c r="W87" s="120">
        <v>130</v>
      </c>
      <c r="X87" s="214">
        <v>10.85</v>
      </c>
      <c r="Y87" s="156">
        <f t="shared" si="46"/>
        <v>11.182108626198083</v>
      </c>
      <c r="Z87" s="122">
        <f t="shared" si="47"/>
        <v>118.81789137380191</v>
      </c>
      <c r="AA87" s="120">
        <v>130</v>
      </c>
      <c r="AB87" s="214">
        <v>40.86</v>
      </c>
      <c r="AC87" s="156">
        <f t="shared" si="66"/>
        <v>41.88160467260991</v>
      </c>
      <c r="AD87" s="122">
        <f t="shared" si="67"/>
        <v>88.11839532739009</v>
      </c>
      <c r="AE87" s="120">
        <v>130</v>
      </c>
      <c r="AF87" s="214">
        <v>18.04</v>
      </c>
      <c r="AG87" s="156">
        <f t="shared" si="48"/>
        <v>18.49104621375141</v>
      </c>
      <c r="AH87" s="136">
        <f t="shared" si="49"/>
        <v>111.50895378624858</v>
      </c>
      <c r="AI87" s="120">
        <v>130</v>
      </c>
      <c r="AJ87" s="214">
        <v>25.57</v>
      </c>
      <c r="AK87" s="137">
        <f t="shared" si="50"/>
        <v>26.209315503637669</v>
      </c>
      <c r="AL87" s="137">
        <f t="shared" si="51"/>
        <v>103.79068449636233</v>
      </c>
      <c r="AM87" s="120">
        <v>130</v>
      </c>
      <c r="AN87" s="214">
        <v>21.7</v>
      </c>
      <c r="AO87" s="156">
        <f t="shared" si="52"/>
        <v>22.286125089863408</v>
      </c>
      <c r="AP87" s="122">
        <f t="shared" si="53"/>
        <v>107.7138749101366</v>
      </c>
      <c r="AQ87" s="120">
        <v>130</v>
      </c>
      <c r="AR87" s="214">
        <v>34.01</v>
      </c>
      <c r="AS87" s="137">
        <f t="shared" si="54"/>
        <v>34.928622779090063</v>
      </c>
      <c r="AT87" s="122">
        <f t="shared" si="55"/>
        <v>95.071377220909937</v>
      </c>
      <c r="AU87" s="120">
        <v>130</v>
      </c>
      <c r="AV87" s="214">
        <v>34.26</v>
      </c>
      <c r="AW87" s="137">
        <f t="shared" si="56"/>
        <v>35.185375372291254</v>
      </c>
      <c r="AX87" s="122">
        <f t="shared" si="57"/>
        <v>94.814624627708753</v>
      </c>
      <c r="AY87" s="120">
        <v>130</v>
      </c>
      <c r="AZ87" s="214">
        <v>28.15</v>
      </c>
      <c r="BA87" s="137">
        <f t="shared" si="58"/>
        <v>29.038305661544804</v>
      </c>
      <c r="BB87" s="122">
        <f t="shared" si="59"/>
        <v>100.9616943384552</v>
      </c>
      <c r="BC87" s="120">
        <v>130</v>
      </c>
      <c r="BD87" s="214">
        <v>53.63</v>
      </c>
      <c r="BE87" s="137">
        <f t="shared" si="60"/>
        <v>55.322356398886264</v>
      </c>
      <c r="BF87" s="122">
        <f t="shared" si="61"/>
        <v>74.677643601113743</v>
      </c>
      <c r="BG87" s="120">
        <v>130</v>
      </c>
      <c r="BH87" s="214">
        <v>26.86</v>
      </c>
      <c r="BI87" s="137">
        <f t="shared" si="62"/>
        <v>27.707598226255541</v>
      </c>
      <c r="BJ87" s="122">
        <f t="shared" si="63"/>
        <v>102.29240177374446</v>
      </c>
    </row>
    <row r="88" spans="1:62" s="147" customFormat="1" ht="15" thickBot="1" x14ac:dyDescent="0.4">
      <c r="A88" s="144">
        <v>44255</v>
      </c>
      <c r="B88" s="145">
        <v>81</v>
      </c>
      <c r="C88" s="220">
        <v>0</v>
      </c>
      <c r="D88" s="227">
        <v>0</v>
      </c>
      <c r="E88" s="221">
        <f t="shared" si="38"/>
        <v>0</v>
      </c>
      <c r="F88" s="222">
        <f t="shared" si="64"/>
        <v>0</v>
      </c>
      <c r="G88" s="220">
        <v>0</v>
      </c>
      <c r="H88" s="147">
        <v>0</v>
      </c>
      <c r="I88" s="223">
        <f t="shared" si="39"/>
        <v>0</v>
      </c>
      <c r="J88" s="224">
        <f t="shared" si="65"/>
        <v>0</v>
      </c>
      <c r="K88" s="220">
        <v>0</v>
      </c>
      <c r="M88" s="221">
        <f t="shared" si="40"/>
        <v>0</v>
      </c>
      <c r="N88" s="222">
        <f t="shared" si="41"/>
        <v>0</v>
      </c>
      <c r="O88" s="220">
        <v>0</v>
      </c>
      <c r="Q88" s="221">
        <f t="shared" si="42"/>
        <v>0</v>
      </c>
      <c r="R88" s="222">
        <f t="shared" si="43"/>
        <v>0</v>
      </c>
      <c r="S88" s="220">
        <v>0</v>
      </c>
      <c r="U88" s="221">
        <f t="shared" si="44"/>
        <v>0</v>
      </c>
      <c r="V88" s="222">
        <f t="shared" si="45"/>
        <v>0</v>
      </c>
      <c r="W88" s="220">
        <v>0</v>
      </c>
      <c r="Y88" s="221">
        <f t="shared" si="46"/>
        <v>0</v>
      </c>
      <c r="Z88" s="222">
        <f t="shared" si="47"/>
        <v>0</v>
      </c>
      <c r="AA88" s="220">
        <v>0</v>
      </c>
      <c r="AC88" s="221">
        <f t="shared" si="66"/>
        <v>0</v>
      </c>
      <c r="AD88" s="222">
        <f t="shared" si="67"/>
        <v>0</v>
      </c>
      <c r="AE88" s="220">
        <v>0</v>
      </c>
      <c r="AG88" s="221">
        <f t="shared" si="48"/>
        <v>0</v>
      </c>
      <c r="AH88" s="225">
        <f t="shared" si="49"/>
        <v>0</v>
      </c>
      <c r="AI88" s="220">
        <v>0</v>
      </c>
      <c r="AK88" s="146">
        <f t="shared" si="50"/>
        <v>0</v>
      </c>
      <c r="AL88" s="146">
        <f t="shared" si="51"/>
        <v>0</v>
      </c>
      <c r="AM88" s="220">
        <v>0</v>
      </c>
      <c r="AO88" s="221">
        <f t="shared" si="52"/>
        <v>0</v>
      </c>
      <c r="AP88" s="222">
        <f t="shared" si="53"/>
        <v>0</v>
      </c>
      <c r="AQ88" s="220">
        <v>0</v>
      </c>
      <c r="AS88" s="146">
        <f t="shared" si="54"/>
        <v>0</v>
      </c>
      <c r="AT88" s="222">
        <f t="shared" si="55"/>
        <v>0</v>
      </c>
      <c r="AU88" s="220">
        <v>0</v>
      </c>
      <c r="AW88" s="146">
        <f t="shared" si="56"/>
        <v>0</v>
      </c>
      <c r="AX88" s="222">
        <f t="shared" si="57"/>
        <v>0</v>
      </c>
      <c r="AY88" s="220">
        <v>0</v>
      </c>
      <c r="BA88" s="146">
        <f t="shared" si="58"/>
        <v>0</v>
      </c>
      <c r="BB88" s="222">
        <f t="shared" si="59"/>
        <v>0</v>
      </c>
      <c r="BC88" s="220">
        <v>0</v>
      </c>
      <c r="BE88" s="146">
        <f t="shared" si="60"/>
        <v>0</v>
      </c>
      <c r="BF88" s="222">
        <f t="shared" si="61"/>
        <v>0</v>
      </c>
      <c r="BG88" s="220">
        <v>0</v>
      </c>
      <c r="BI88" s="146">
        <f t="shared" si="62"/>
        <v>0</v>
      </c>
      <c r="BJ88" s="222">
        <f t="shared" si="63"/>
        <v>0</v>
      </c>
    </row>
    <row r="89" spans="1:62" ht="15" thickBot="1" x14ac:dyDescent="0.4">
      <c r="A89" s="79">
        <v>44256</v>
      </c>
      <c r="B89" s="80">
        <v>82</v>
      </c>
      <c r="C89" s="120">
        <v>130</v>
      </c>
      <c r="D89" s="214">
        <v>2.4700000000000002</v>
      </c>
      <c r="E89" s="156">
        <f t="shared" si="38"/>
        <v>2.6443714225143102</v>
      </c>
      <c r="F89" s="122">
        <f t="shared" si="64"/>
        <v>127.35562857748569</v>
      </c>
      <c r="G89" s="120">
        <v>130</v>
      </c>
      <c r="H89" s="214">
        <v>3.43</v>
      </c>
      <c r="I89" s="157">
        <f t="shared" si="39"/>
        <v>3.6721433114267543</v>
      </c>
      <c r="J89" s="123">
        <f t="shared" si="65"/>
        <v>126.32785668857325</v>
      </c>
      <c r="K89" s="120">
        <v>130</v>
      </c>
      <c r="L89" s="215">
        <v>0</v>
      </c>
      <c r="M89" s="156">
        <f t="shared" si="40"/>
        <v>0</v>
      </c>
      <c r="N89" s="122">
        <f t="shared" si="41"/>
        <v>130</v>
      </c>
      <c r="O89" s="120">
        <v>130</v>
      </c>
      <c r="P89" s="215">
        <v>0</v>
      </c>
      <c r="Q89" s="156">
        <f t="shared" si="42"/>
        <v>0</v>
      </c>
      <c r="R89" s="122">
        <f t="shared" si="43"/>
        <v>130</v>
      </c>
      <c r="S89" s="120">
        <v>130</v>
      </c>
      <c r="T89" s="214">
        <v>0.1</v>
      </c>
      <c r="U89" s="156">
        <f t="shared" si="44"/>
        <v>0.10306090899721736</v>
      </c>
      <c r="V89" s="122">
        <f t="shared" si="45"/>
        <v>129.89693909100279</v>
      </c>
      <c r="W89" s="120">
        <v>130</v>
      </c>
      <c r="X89" s="214">
        <v>1.01</v>
      </c>
      <c r="Y89" s="156">
        <f t="shared" si="46"/>
        <v>1.0409151808718953</v>
      </c>
      <c r="Z89" s="122">
        <f t="shared" si="47"/>
        <v>128.95908481912809</v>
      </c>
      <c r="AA89" s="120">
        <v>130</v>
      </c>
      <c r="AB89" s="214">
        <v>7.7</v>
      </c>
      <c r="AC89" s="156">
        <f t="shared" si="66"/>
        <v>7.8925197253817014</v>
      </c>
      <c r="AD89" s="122">
        <f t="shared" si="67"/>
        <v>122.1074802746183</v>
      </c>
      <c r="AE89" s="120">
        <v>130</v>
      </c>
      <c r="AF89" s="214">
        <v>10.43</v>
      </c>
      <c r="AG89" s="156">
        <f t="shared" si="48"/>
        <v>10.69077671892612</v>
      </c>
      <c r="AH89" s="136">
        <f t="shared" si="49"/>
        <v>119.30922328107388</v>
      </c>
      <c r="AI89" s="120">
        <v>130</v>
      </c>
      <c r="AJ89" s="214">
        <v>2.2400000000000002</v>
      </c>
      <c r="AK89" s="137">
        <f t="shared" si="50"/>
        <v>2.2960057382928585</v>
      </c>
      <c r="AL89" s="137">
        <f t="shared" si="51"/>
        <v>127.70399426170714</v>
      </c>
      <c r="AM89" s="120">
        <v>130</v>
      </c>
      <c r="AN89" s="214">
        <v>8.3699999999999992</v>
      </c>
      <c r="AO89" s="156">
        <f t="shared" si="52"/>
        <v>8.5960768203758846</v>
      </c>
      <c r="AP89" s="122">
        <f t="shared" si="53"/>
        <v>121.40392317962412</v>
      </c>
      <c r="AQ89" s="120">
        <v>130</v>
      </c>
      <c r="AR89" s="214">
        <v>6.19</v>
      </c>
      <c r="AS89" s="137">
        <f t="shared" si="54"/>
        <v>6.3571942076614967</v>
      </c>
      <c r="AT89" s="122">
        <f t="shared" si="55"/>
        <v>123.64280579233851</v>
      </c>
      <c r="AU89" s="120">
        <v>130</v>
      </c>
      <c r="AV89" s="214">
        <v>0.59</v>
      </c>
      <c r="AW89" s="137">
        <f t="shared" si="56"/>
        <v>0.60593611995481156</v>
      </c>
      <c r="AX89" s="122">
        <f t="shared" si="57"/>
        <v>129.39406388004519</v>
      </c>
      <c r="AY89" s="120">
        <v>130</v>
      </c>
      <c r="AZ89" s="214">
        <v>2.69</v>
      </c>
      <c r="BA89" s="137">
        <f t="shared" si="58"/>
        <v>2.7748860472311025</v>
      </c>
      <c r="BB89" s="122">
        <f t="shared" si="59"/>
        <v>127.22511395276889</v>
      </c>
      <c r="BC89" s="120">
        <v>130</v>
      </c>
      <c r="BD89" s="214">
        <v>11.39</v>
      </c>
      <c r="BE89" s="137">
        <f t="shared" si="60"/>
        <v>11.749424564298238</v>
      </c>
      <c r="BF89" s="122">
        <f t="shared" si="61"/>
        <v>118.25057543570176</v>
      </c>
      <c r="BG89" s="120">
        <v>130</v>
      </c>
      <c r="BH89" s="214">
        <v>11.55</v>
      </c>
      <c r="BI89" s="137">
        <f t="shared" si="62"/>
        <v>11.914473548520162</v>
      </c>
      <c r="BJ89" s="122">
        <f t="shared" si="63"/>
        <v>118.08552645147984</v>
      </c>
    </row>
    <row r="90" spans="1:62" ht="15" thickBot="1" x14ac:dyDescent="0.4">
      <c r="A90" s="79">
        <v>44257</v>
      </c>
      <c r="B90" s="80">
        <v>83</v>
      </c>
      <c r="C90" s="120">
        <v>130</v>
      </c>
      <c r="D90" s="214">
        <v>0</v>
      </c>
      <c r="E90" s="156">
        <f t="shared" si="38"/>
        <v>0</v>
      </c>
      <c r="F90" s="122">
        <f t="shared" si="64"/>
        <v>130</v>
      </c>
      <c r="G90" s="120">
        <v>130</v>
      </c>
      <c r="H90" s="214">
        <v>5.4</v>
      </c>
      <c r="I90" s="157">
        <f t="shared" si="39"/>
        <v>5.7812168751325004</v>
      </c>
      <c r="J90" s="123">
        <f t="shared" si="65"/>
        <v>124.2187831248675</v>
      </c>
      <c r="K90" s="120">
        <v>130</v>
      </c>
      <c r="L90" s="215">
        <v>6.59</v>
      </c>
      <c r="M90" s="156">
        <f t="shared" si="40"/>
        <v>7.055225779096884</v>
      </c>
      <c r="N90" s="122">
        <f t="shared" si="41"/>
        <v>122.94477422090311</v>
      </c>
      <c r="O90" s="120">
        <v>130</v>
      </c>
      <c r="P90" s="215">
        <v>0.16</v>
      </c>
      <c r="Q90" s="156">
        <f t="shared" si="42"/>
        <v>0.16489745439554779</v>
      </c>
      <c r="R90" s="122">
        <f t="shared" si="43"/>
        <v>129.83510254560446</v>
      </c>
      <c r="S90" s="120">
        <v>130</v>
      </c>
      <c r="T90" s="214">
        <v>16.399999999999999</v>
      </c>
      <c r="U90" s="156">
        <f t="shared" si="44"/>
        <v>16.901989075543643</v>
      </c>
      <c r="V90" s="122">
        <f t="shared" si="45"/>
        <v>113.09801092445636</v>
      </c>
      <c r="W90" s="120">
        <v>130</v>
      </c>
      <c r="X90" s="214">
        <v>10.53</v>
      </c>
      <c r="Y90" s="156">
        <f t="shared" si="46"/>
        <v>10.852313717406986</v>
      </c>
      <c r="Z90" s="122">
        <f t="shared" si="47"/>
        <v>119.14768628259301</v>
      </c>
      <c r="AA90" s="120">
        <v>130</v>
      </c>
      <c r="AB90" s="214">
        <v>16.47</v>
      </c>
      <c r="AC90" s="156">
        <f t="shared" si="66"/>
        <v>16.881792191822935</v>
      </c>
      <c r="AD90" s="122">
        <f t="shared" si="67"/>
        <v>113.11820780817706</v>
      </c>
      <c r="AE90" s="120">
        <v>130</v>
      </c>
      <c r="AF90" s="214">
        <v>4.9800000000000004</v>
      </c>
      <c r="AG90" s="156">
        <f t="shared" si="48"/>
        <v>5.1045127574546587</v>
      </c>
      <c r="AH90" s="136">
        <f t="shared" si="49"/>
        <v>124.89548724254534</v>
      </c>
      <c r="AI90" s="120">
        <v>130</v>
      </c>
      <c r="AJ90" s="214">
        <v>25.85</v>
      </c>
      <c r="AK90" s="137">
        <f t="shared" si="50"/>
        <v>26.496316220924282</v>
      </c>
      <c r="AL90" s="137">
        <f t="shared" si="51"/>
        <v>103.50368377907571</v>
      </c>
      <c r="AM90" s="120">
        <v>130</v>
      </c>
      <c r="AN90" s="214">
        <v>36.44</v>
      </c>
      <c r="AO90" s="156">
        <f t="shared" si="52"/>
        <v>37.424257985005646</v>
      </c>
      <c r="AP90" s="122">
        <f t="shared" si="53"/>
        <v>92.575742014994347</v>
      </c>
      <c r="AQ90" s="120">
        <v>130</v>
      </c>
      <c r="AR90" s="214">
        <v>28.02</v>
      </c>
      <c r="AS90" s="137">
        <f t="shared" si="54"/>
        <v>28.77683064598952</v>
      </c>
      <c r="AT90" s="122">
        <f t="shared" si="55"/>
        <v>101.22316935401048</v>
      </c>
      <c r="AU90" s="120">
        <v>130</v>
      </c>
      <c r="AV90" s="214">
        <v>24.43</v>
      </c>
      <c r="AW90" s="137">
        <f t="shared" si="56"/>
        <v>25.089863407620417</v>
      </c>
      <c r="AX90" s="122">
        <f t="shared" si="57"/>
        <v>104.91013659237959</v>
      </c>
      <c r="AY90" s="120">
        <v>130</v>
      </c>
      <c r="AZ90" s="214">
        <v>18.53</v>
      </c>
      <c r="BA90" s="137">
        <f t="shared" si="58"/>
        <v>19.11473548520161</v>
      </c>
      <c r="BB90" s="122">
        <f t="shared" si="59"/>
        <v>110.88526451479839</v>
      </c>
      <c r="BC90" s="120">
        <v>130</v>
      </c>
      <c r="BD90" s="214">
        <v>34.5</v>
      </c>
      <c r="BE90" s="137">
        <f t="shared" si="60"/>
        <v>35.588687222852428</v>
      </c>
      <c r="BF90" s="122">
        <f t="shared" si="61"/>
        <v>94.411312777147572</v>
      </c>
      <c r="BG90" s="120">
        <v>130</v>
      </c>
      <c r="BH90" s="214">
        <v>30.08</v>
      </c>
      <c r="BI90" s="137">
        <f t="shared" si="62"/>
        <v>31.029209033721767</v>
      </c>
      <c r="BJ90" s="122">
        <f t="shared" si="63"/>
        <v>98.97079096627823</v>
      </c>
    </row>
    <row r="91" spans="1:62" ht="15" thickBot="1" x14ac:dyDescent="0.4">
      <c r="A91" s="79">
        <v>44258</v>
      </c>
      <c r="B91" s="80">
        <v>84</v>
      </c>
      <c r="C91" s="120">
        <v>130</v>
      </c>
      <c r="D91" s="214">
        <v>49.04</v>
      </c>
      <c r="E91" s="156">
        <f t="shared" si="38"/>
        <v>52.502013991944033</v>
      </c>
      <c r="F91" s="122">
        <f t="shared" si="64"/>
        <v>77.49798600805596</v>
      </c>
      <c r="G91" s="120">
        <v>130</v>
      </c>
      <c r="H91" s="214">
        <v>7.58</v>
      </c>
      <c r="I91" s="157">
        <f t="shared" si="39"/>
        <v>8.1151155395378431</v>
      </c>
      <c r="J91" s="123">
        <f t="shared" si="65"/>
        <v>121.88488446046216</v>
      </c>
      <c r="K91" s="120">
        <v>130</v>
      </c>
      <c r="L91" s="215">
        <v>5.65</v>
      </c>
      <c r="M91" s="156">
        <f t="shared" si="40"/>
        <v>6.0488658045367831</v>
      </c>
      <c r="N91" s="122">
        <f t="shared" si="41"/>
        <v>123.95113419546321</v>
      </c>
      <c r="O91" s="120">
        <v>130</v>
      </c>
      <c r="P91" s="215">
        <v>6.35</v>
      </c>
      <c r="Q91" s="156">
        <f t="shared" si="42"/>
        <v>6.5443677213233018</v>
      </c>
      <c r="R91" s="122">
        <f t="shared" si="43"/>
        <v>123.4556322786767</v>
      </c>
      <c r="S91" s="120">
        <v>130</v>
      </c>
      <c r="T91" s="214">
        <v>28.84</v>
      </c>
      <c r="U91" s="156">
        <f t="shared" si="44"/>
        <v>29.722766154797487</v>
      </c>
      <c r="V91" s="122">
        <f t="shared" si="45"/>
        <v>100.27723384520252</v>
      </c>
      <c r="W91" s="120">
        <v>130</v>
      </c>
      <c r="X91" s="214">
        <v>11.37</v>
      </c>
      <c r="Y91" s="156">
        <f t="shared" si="46"/>
        <v>11.718025352983611</v>
      </c>
      <c r="Z91" s="122">
        <f t="shared" si="47"/>
        <v>118.28197464701638</v>
      </c>
      <c r="AA91" s="120">
        <v>130</v>
      </c>
      <c r="AB91" s="214">
        <v>43.21</v>
      </c>
      <c r="AC91" s="156">
        <f t="shared" si="66"/>
        <v>44.29036069269393</v>
      </c>
      <c r="AD91" s="122">
        <f t="shared" si="67"/>
        <v>85.709639307306077</v>
      </c>
      <c r="AE91" s="120">
        <v>130</v>
      </c>
      <c r="AF91" s="214">
        <v>22.62</v>
      </c>
      <c r="AG91" s="156">
        <f t="shared" si="48"/>
        <v>23.185557946510919</v>
      </c>
      <c r="AH91" s="136">
        <f t="shared" si="49"/>
        <v>106.81444205348907</v>
      </c>
      <c r="AI91" s="120">
        <v>130</v>
      </c>
      <c r="AJ91" s="214">
        <v>5.6</v>
      </c>
      <c r="AK91" s="137">
        <f t="shared" si="50"/>
        <v>5.7400143457321455</v>
      </c>
      <c r="AL91" s="137">
        <f t="shared" si="51"/>
        <v>124.25998565426785</v>
      </c>
      <c r="AM91" s="120">
        <v>130</v>
      </c>
      <c r="AN91" s="214">
        <v>63.92</v>
      </c>
      <c r="AO91" s="156">
        <f t="shared" si="52"/>
        <v>65.646503029680602</v>
      </c>
      <c r="AP91" s="122">
        <f t="shared" si="53"/>
        <v>64.353496970319398</v>
      </c>
      <c r="AQ91" s="120">
        <v>130</v>
      </c>
      <c r="AR91" s="214">
        <v>36.840000000000003</v>
      </c>
      <c r="AS91" s="137">
        <f t="shared" si="54"/>
        <v>37.835062134127554</v>
      </c>
      <c r="AT91" s="122">
        <f t="shared" si="55"/>
        <v>92.164937865872446</v>
      </c>
      <c r="AU91" s="120">
        <v>130</v>
      </c>
      <c r="AV91" s="214">
        <v>6.92</v>
      </c>
      <c r="AW91" s="137">
        <f t="shared" si="56"/>
        <v>7.1069117798089758</v>
      </c>
      <c r="AX91" s="122">
        <f t="shared" si="57"/>
        <v>122.89308822019102</v>
      </c>
      <c r="AY91" s="120">
        <v>130</v>
      </c>
      <c r="AZ91" s="214">
        <v>29.14</v>
      </c>
      <c r="BA91" s="137">
        <f t="shared" si="58"/>
        <v>30.059546251417967</v>
      </c>
      <c r="BB91" s="122">
        <f t="shared" si="59"/>
        <v>99.94045374858203</v>
      </c>
      <c r="BC91" s="120">
        <v>130</v>
      </c>
      <c r="BD91" s="214">
        <v>20.75</v>
      </c>
      <c r="BE91" s="137">
        <f t="shared" si="60"/>
        <v>21.404790141280809</v>
      </c>
      <c r="BF91" s="122">
        <f t="shared" si="61"/>
        <v>108.59520985871919</v>
      </c>
      <c r="BG91" s="120">
        <v>130</v>
      </c>
      <c r="BH91" s="214">
        <v>20.86</v>
      </c>
      <c r="BI91" s="137">
        <f t="shared" si="62"/>
        <v>21.518261317933383</v>
      </c>
      <c r="BJ91" s="122">
        <f t="shared" si="63"/>
        <v>108.48173868206662</v>
      </c>
    </row>
    <row r="92" spans="1:62" ht="15" thickBot="1" x14ac:dyDescent="0.4">
      <c r="A92" s="79">
        <v>44259</v>
      </c>
      <c r="B92" s="80">
        <v>85</v>
      </c>
      <c r="C92" s="120">
        <v>130</v>
      </c>
      <c r="D92" s="214">
        <v>3.49</v>
      </c>
      <c r="E92" s="156">
        <f t="shared" si="38"/>
        <v>3.7363790544837823</v>
      </c>
      <c r="F92" s="122">
        <f t="shared" si="64"/>
        <v>126.26362094551622</v>
      </c>
      <c r="G92" s="120">
        <v>130</v>
      </c>
      <c r="H92" s="214">
        <v>9.77</v>
      </c>
      <c r="I92" s="157">
        <f t="shared" si="39"/>
        <v>10.459720161119355</v>
      </c>
      <c r="J92" s="123">
        <f t="shared" si="65"/>
        <v>119.54027983888065</v>
      </c>
      <c r="K92" s="120">
        <v>130</v>
      </c>
      <c r="L92" s="215">
        <v>1.98</v>
      </c>
      <c r="M92" s="156">
        <f t="shared" si="40"/>
        <v>2.1197795208819166</v>
      </c>
      <c r="N92" s="122">
        <f t="shared" si="41"/>
        <v>127.88022047911808</v>
      </c>
      <c r="O92" s="120">
        <v>130</v>
      </c>
      <c r="P92" s="215">
        <v>3.36</v>
      </c>
      <c r="Q92" s="156">
        <f t="shared" si="42"/>
        <v>3.4628465423065031</v>
      </c>
      <c r="R92" s="122">
        <f t="shared" si="43"/>
        <v>126.53715345769349</v>
      </c>
      <c r="S92" s="120">
        <v>130</v>
      </c>
      <c r="T92" s="214">
        <v>34.53</v>
      </c>
      <c r="U92" s="156">
        <f t="shared" si="44"/>
        <v>35.58693187673915</v>
      </c>
      <c r="V92" s="122">
        <f t="shared" si="45"/>
        <v>94.413068123260842</v>
      </c>
      <c r="W92" s="120">
        <v>130</v>
      </c>
      <c r="X92" s="214">
        <v>5.96</v>
      </c>
      <c r="Y92" s="156">
        <f t="shared" si="46"/>
        <v>6.1424301762341544</v>
      </c>
      <c r="Z92" s="122">
        <f t="shared" si="47"/>
        <v>123.85756982376584</v>
      </c>
      <c r="AA92" s="120">
        <v>130</v>
      </c>
      <c r="AB92" s="214">
        <v>41.13</v>
      </c>
      <c r="AC92" s="156">
        <f t="shared" si="66"/>
        <v>42.158355364279139</v>
      </c>
      <c r="AD92" s="122">
        <f t="shared" si="67"/>
        <v>87.841644635720854</v>
      </c>
      <c r="AE92" s="120">
        <v>130</v>
      </c>
      <c r="AF92" s="214">
        <v>7.27</v>
      </c>
      <c r="AG92" s="156">
        <f t="shared" si="48"/>
        <v>7.4517686238344094</v>
      </c>
      <c r="AH92" s="136">
        <f t="shared" si="49"/>
        <v>122.54823137616559</v>
      </c>
      <c r="AI92" s="120">
        <v>130</v>
      </c>
      <c r="AJ92" s="214">
        <v>14.5</v>
      </c>
      <c r="AK92" s="137">
        <f t="shared" si="50"/>
        <v>14.862537145199306</v>
      </c>
      <c r="AL92" s="137">
        <f t="shared" si="51"/>
        <v>115.13746285480069</v>
      </c>
      <c r="AM92" s="120">
        <v>130</v>
      </c>
      <c r="AN92" s="214">
        <v>32.01</v>
      </c>
      <c r="AO92" s="156">
        <f t="shared" si="52"/>
        <v>32.874602033480535</v>
      </c>
      <c r="AP92" s="122">
        <f t="shared" si="53"/>
        <v>97.125397966519472</v>
      </c>
      <c r="AQ92" s="120">
        <v>130</v>
      </c>
      <c r="AR92" s="214">
        <v>14.84</v>
      </c>
      <c r="AS92" s="137">
        <f t="shared" si="54"/>
        <v>15.240833932422717</v>
      </c>
      <c r="AT92" s="122">
        <f t="shared" si="55"/>
        <v>114.75916606757728</v>
      </c>
      <c r="AU92" s="120">
        <v>130</v>
      </c>
      <c r="AV92" s="214">
        <v>16.73</v>
      </c>
      <c r="AW92" s="137">
        <f t="shared" si="56"/>
        <v>17.181883537023722</v>
      </c>
      <c r="AX92" s="122">
        <f t="shared" si="57"/>
        <v>112.81811646297628</v>
      </c>
      <c r="AY92" s="120">
        <v>130</v>
      </c>
      <c r="AZ92" s="214">
        <v>10.37</v>
      </c>
      <c r="BA92" s="137">
        <f t="shared" si="58"/>
        <v>10.697237289883468</v>
      </c>
      <c r="BB92" s="122">
        <f t="shared" si="59"/>
        <v>119.30276271011653</v>
      </c>
      <c r="BC92" s="120">
        <v>130</v>
      </c>
      <c r="BD92" s="214">
        <v>32.68</v>
      </c>
      <c r="BE92" s="137">
        <f t="shared" si="60"/>
        <v>33.711255027328043</v>
      </c>
      <c r="BF92" s="122">
        <f t="shared" si="61"/>
        <v>96.288744972671964</v>
      </c>
      <c r="BG92" s="120">
        <v>130</v>
      </c>
      <c r="BH92" s="214">
        <v>23.35</v>
      </c>
      <c r="BI92" s="137">
        <f t="shared" si="62"/>
        <v>24.086836134887079</v>
      </c>
      <c r="BJ92" s="122">
        <f t="shared" si="63"/>
        <v>105.91316386511292</v>
      </c>
    </row>
    <row r="93" spans="1:62" ht="15" thickBot="1" x14ac:dyDescent="0.4">
      <c r="A93" s="79">
        <v>44260</v>
      </c>
      <c r="B93" s="80">
        <v>86</v>
      </c>
      <c r="C93" s="120">
        <v>130</v>
      </c>
      <c r="D93" s="214">
        <v>2.73</v>
      </c>
      <c r="E93" s="156">
        <f t="shared" si="38"/>
        <v>2.9227263090947639</v>
      </c>
      <c r="F93" s="122">
        <f t="shared" si="64"/>
        <v>127.07727369090523</v>
      </c>
      <c r="G93" s="120">
        <v>130</v>
      </c>
      <c r="H93" s="214">
        <v>4.32</v>
      </c>
      <c r="I93" s="157">
        <f t="shared" si="39"/>
        <v>4.6249735001059999</v>
      </c>
      <c r="J93" s="123">
        <f t="shared" si="65"/>
        <v>125.37502649989401</v>
      </c>
      <c r="K93" s="120">
        <v>130</v>
      </c>
      <c r="L93" s="215">
        <v>14.39</v>
      </c>
      <c r="M93" s="156">
        <f t="shared" si="40"/>
        <v>15.405872376510496</v>
      </c>
      <c r="N93" s="122">
        <f t="shared" si="41"/>
        <v>114.5941276234895</v>
      </c>
      <c r="O93" s="120">
        <v>130</v>
      </c>
      <c r="P93" s="215">
        <v>1.87</v>
      </c>
      <c r="Q93" s="156">
        <f t="shared" si="42"/>
        <v>1.9272389982479647</v>
      </c>
      <c r="R93" s="122">
        <f t="shared" si="43"/>
        <v>128.07276100175204</v>
      </c>
      <c r="S93" s="120">
        <v>130</v>
      </c>
      <c r="T93" s="214">
        <v>3.88</v>
      </c>
      <c r="U93" s="156">
        <f t="shared" si="44"/>
        <v>3.9987632690920329</v>
      </c>
      <c r="V93" s="122">
        <f t="shared" si="45"/>
        <v>126.00123673090796</v>
      </c>
      <c r="W93" s="120">
        <v>130</v>
      </c>
      <c r="X93" s="214">
        <v>11.28</v>
      </c>
      <c r="Y93" s="156">
        <f t="shared" si="46"/>
        <v>11.625270534886118</v>
      </c>
      <c r="Z93" s="122">
        <f t="shared" si="47"/>
        <v>118.37472946511389</v>
      </c>
      <c r="AA93" s="120">
        <v>130</v>
      </c>
      <c r="AB93" s="214">
        <v>22.43</v>
      </c>
      <c r="AC93" s="156">
        <f t="shared" si="66"/>
        <v>22.990807459780719</v>
      </c>
      <c r="AD93" s="122">
        <f t="shared" si="67"/>
        <v>107.00919254021929</v>
      </c>
      <c r="AE93" s="120">
        <v>130</v>
      </c>
      <c r="AF93" s="214">
        <v>13.12</v>
      </c>
      <c r="AG93" s="156">
        <f t="shared" si="48"/>
        <v>13.448033610001026</v>
      </c>
      <c r="AH93" s="136">
        <f t="shared" si="49"/>
        <v>116.55196638999897</v>
      </c>
      <c r="AI93" s="120">
        <v>130</v>
      </c>
      <c r="AJ93" s="214">
        <v>2.59</v>
      </c>
      <c r="AK93" s="137">
        <f t="shared" si="50"/>
        <v>2.6547566349011174</v>
      </c>
      <c r="AL93" s="137">
        <f t="shared" si="51"/>
        <v>127.34524336509888</v>
      </c>
      <c r="AM93" s="120">
        <v>130</v>
      </c>
      <c r="AN93" s="214">
        <v>24.71</v>
      </c>
      <c r="AO93" s="156">
        <f t="shared" si="52"/>
        <v>25.377426312005753</v>
      </c>
      <c r="AP93" s="122">
        <f t="shared" si="53"/>
        <v>104.62257368799425</v>
      </c>
      <c r="AQ93" s="120">
        <v>130</v>
      </c>
      <c r="AR93" s="214">
        <v>12.46</v>
      </c>
      <c r="AS93" s="137">
        <f t="shared" si="54"/>
        <v>12.796549245147377</v>
      </c>
      <c r="AT93" s="122">
        <f t="shared" si="55"/>
        <v>117.20345075485262</v>
      </c>
      <c r="AU93" s="120">
        <v>130</v>
      </c>
      <c r="AV93" s="214">
        <v>2.17</v>
      </c>
      <c r="AW93" s="137">
        <f t="shared" si="56"/>
        <v>2.2286125089863407</v>
      </c>
      <c r="AX93" s="122">
        <f t="shared" si="57"/>
        <v>127.77138749101366</v>
      </c>
      <c r="AY93" s="120">
        <v>130</v>
      </c>
      <c r="AZ93" s="214">
        <v>13.18</v>
      </c>
      <c r="BA93" s="137">
        <f t="shared" si="58"/>
        <v>13.595910075281015</v>
      </c>
      <c r="BB93" s="122">
        <f t="shared" si="59"/>
        <v>116.40408992471899</v>
      </c>
      <c r="BC93" s="120">
        <v>130</v>
      </c>
      <c r="BD93" s="214">
        <v>22.43</v>
      </c>
      <c r="BE93" s="137">
        <f t="shared" si="60"/>
        <v>23.137804475611016</v>
      </c>
      <c r="BF93" s="122">
        <f t="shared" si="61"/>
        <v>106.86219552438898</v>
      </c>
      <c r="BG93" s="120">
        <v>130</v>
      </c>
      <c r="BH93" s="214">
        <v>20.25</v>
      </c>
      <c r="BI93" s="137">
        <f t="shared" si="62"/>
        <v>20.889012065587295</v>
      </c>
      <c r="BJ93" s="122">
        <f t="shared" si="63"/>
        <v>109.11098793441271</v>
      </c>
    </row>
    <row r="94" spans="1:62" ht="15" thickBot="1" x14ac:dyDescent="0.4">
      <c r="A94" s="79">
        <v>44261</v>
      </c>
      <c r="B94" s="80">
        <v>87</v>
      </c>
      <c r="C94" s="120">
        <v>130</v>
      </c>
      <c r="D94" s="214">
        <v>8.0500000000000007</v>
      </c>
      <c r="E94" s="156">
        <f t="shared" si="38"/>
        <v>8.618295526817894</v>
      </c>
      <c r="F94" s="122">
        <f t="shared" si="64"/>
        <v>121.38170447318211</v>
      </c>
      <c r="G94" s="120">
        <v>130</v>
      </c>
      <c r="H94" s="214">
        <v>0.76</v>
      </c>
      <c r="I94" s="157">
        <f t="shared" si="39"/>
        <v>0.81365274538901855</v>
      </c>
      <c r="J94" s="123">
        <f t="shared" si="65"/>
        <v>129.18634725461098</v>
      </c>
      <c r="K94" s="120">
        <v>130</v>
      </c>
      <c r="L94" s="215">
        <v>6.27</v>
      </c>
      <c r="M94" s="156">
        <f t="shared" si="40"/>
        <v>6.7126351494594019</v>
      </c>
      <c r="N94" s="122">
        <f t="shared" si="41"/>
        <v>123.2873648505406</v>
      </c>
      <c r="O94" s="120">
        <v>130</v>
      </c>
      <c r="P94" s="215">
        <v>1.36</v>
      </c>
      <c r="Q94" s="156">
        <f t="shared" si="42"/>
        <v>1.4016283623621562</v>
      </c>
      <c r="R94" s="122">
        <f t="shared" si="43"/>
        <v>128.59837163763785</v>
      </c>
      <c r="S94" s="120">
        <v>130</v>
      </c>
      <c r="T94" s="214">
        <v>14.35</v>
      </c>
      <c r="U94" s="156">
        <f t="shared" si="44"/>
        <v>14.78924044110069</v>
      </c>
      <c r="V94" s="122">
        <f t="shared" si="45"/>
        <v>115.21075955889931</v>
      </c>
      <c r="W94" s="120">
        <v>130</v>
      </c>
      <c r="X94" s="214">
        <v>11.56</v>
      </c>
      <c r="Y94" s="156">
        <f t="shared" si="46"/>
        <v>11.913841080078328</v>
      </c>
      <c r="Z94" s="122">
        <f t="shared" si="47"/>
        <v>118.08615891992167</v>
      </c>
      <c r="AA94" s="120">
        <v>130</v>
      </c>
      <c r="AB94" s="214">
        <v>10.43</v>
      </c>
      <c r="AC94" s="156">
        <f t="shared" si="66"/>
        <v>10.69077671892612</v>
      </c>
      <c r="AD94" s="122">
        <f t="shared" si="67"/>
        <v>119.30922328107388</v>
      </c>
      <c r="AE94" s="120">
        <v>130</v>
      </c>
      <c r="AF94" s="214">
        <v>10.99</v>
      </c>
      <c r="AG94" s="156">
        <f t="shared" si="48"/>
        <v>11.264778153499336</v>
      </c>
      <c r="AH94" s="136">
        <f t="shared" si="49"/>
        <v>118.73522184650066</v>
      </c>
      <c r="AI94" s="120">
        <v>130</v>
      </c>
      <c r="AJ94" s="214">
        <v>3.83</v>
      </c>
      <c r="AK94" s="137">
        <f t="shared" si="50"/>
        <v>3.9257598114560928</v>
      </c>
      <c r="AL94" s="137">
        <f t="shared" si="51"/>
        <v>126.07424018854391</v>
      </c>
      <c r="AM94" s="120">
        <v>130</v>
      </c>
      <c r="AN94" s="214">
        <v>14.86</v>
      </c>
      <c r="AO94" s="156">
        <f t="shared" si="52"/>
        <v>15.261374139878811</v>
      </c>
      <c r="AP94" s="122">
        <f t="shared" si="53"/>
        <v>114.73862586012119</v>
      </c>
      <c r="AQ94" s="120">
        <v>130</v>
      </c>
      <c r="AR94">
        <v>19.59</v>
      </c>
      <c r="AS94" s="137">
        <f t="shared" si="54"/>
        <v>20.119133203245351</v>
      </c>
      <c r="AT94" s="122">
        <f t="shared" si="55"/>
        <v>109.88086679675465</v>
      </c>
      <c r="AU94" s="120">
        <v>130</v>
      </c>
      <c r="AV94" s="214">
        <v>17.7</v>
      </c>
      <c r="AW94" s="137">
        <f t="shared" si="56"/>
        <v>18.178083598644346</v>
      </c>
      <c r="AX94" s="122">
        <f t="shared" si="57"/>
        <v>111.82191640135565</v>
      </c>
      <c r="AY94" s="120">
        <v>130</v>
      </c>
      <c r="AZ94" s="214">
        <v>20.74</v>
      </c>
      <c r="BA94" s="137">
        <f t="shared" si="58"/>
        <v>21.394474579766936</v>
      </c>
      <c r="BB94" s="122">
        <f t="shared" si="59"/>
        <v>108.60552542023306</v>
      </c>
      <c r="BC94" s="120">
        <v>130</v>
      </c>
      <c r="BD94" s="214">
        <v>17.61</v>
      </c>
      <c r="BE94" s="137">
        <f t="shared" si="60"/>
        <v>18.165703825925544</v>
      </c>
      <c r="BF94" s="122">
        <f t="shared" si="61"/>
        <v>111.83429617407445</v>
      </c>
      <c r="BG94" s="120">
        <v>130</v>
      </c>
      <c r="BH94" s="214">
        <v>26.89</v>
      </c>
      <c r="BI94" s="137">
        <f t="shared" si="62"/>
        <v>27.738544910797152</v>
      </c>
      <c r="BJ94" s="122">
        <f t="shared" si="63"/>
        <v>102.26145508920285</v>
      </c>
    </row>
    <row r="95" spans="1:62" s="147" customFormat="1" ht="15" thickBot="1" x14ac:dyDescent="0.4">
      <c r="A95" s="144">
        <v>44262</v>
      </c>
      <c r="B95" s="145">
        <v>88</v>
      </c>
      <c r="C95" s="220">
        <v>0</v>
      </c>
      <c r="D95" s="227">
        <v>0</v>
      </c>
      <c r="E95" s="221">
        <f t="shared" si="38"/>
        <v>0</v>
      </c>
      <c r="F95" s="222">
        <f t="shared" si="64"/>
        <v>0</v>
      </c>
      <c r="G95" s="220">
        <v>0</v>
      </c>
      <c r="I95" s="223">
        <f t="shared" si="39"/>
        <v>0</v>
      </c>
      <c r="J95" s="224">
        <f t="shared" si="65"/>
        <v>0</v>
      </c>
      <c r="K95" s="220">
        <v>0</v>
      </c>
      <c r="M95" s="221">
        <f t="shared" si="40"/>
        <v>0</v>
      </c>
      <c r="N95" s="222">
        <f t="shared" si="41"/>
        <v>0</v>
      </c>
      <c r="O95" s="220">
        <v>0</v>
      </c>
      <c r="Q95" s="221">
        <f t="shared" si="42"/>
        <v>0</v>
      </c>
      <c r="R95" s="222">
        <f t="shared" si="43"/>
        <v>0</v>
      </c>
      <c r="S95" s="220">
        <v>0</v>
      </c>
      <c r="U95" s="221">
        <f t="shared" si="44"/>
        <v>0</v>
      </c>
      <c r="V95" s="222">
        <f t="shared" si="45"/>
        <v>0</v>
      </c>
      <c r="W95" s="220">
        <v>0</v>
      </c>
      <c r="Y95" s="221">
        <f t="shared" si="46"/>
        <v>0</v>
      </c>
      <c r="Z95" s="222">
        <f t="shared" si="47"/>
        <v>0</v>
      </c>
      <c r="AA95" s="220">
        <v>0</v>
      </c>
      <c r="AC95" s="221">
        <f t="shared" si="66"/>
        <v>0</v>
      </c>
      <c r="AD95" s="222">
        <f t="shared" si="67"/>
        <v>0</v>
      </c>
      <c r="AE95" s="220">
        <v>0</v>
      </c>
      <c r="AG95" s="221">
        <f t="shared" si="48"/>
        <v>0</v>
      </c>
      <c r="AH95" s="225">
        <f t="shared" si="49"/>
        <v>0</v>
      </c>
      <c r="AI95" s="220">
        <v>0</v>
      </c>
      <c r="AK95" s="146">
        <f t="shared" si="50"/>
        <v>0</v>
      </c>
      <c r="AL95" s="146">
        <f t="shared" si="51"/>
        <v>0</v>
      </c>
      <c r="AM95" s="220">
        <v>0</v>
      </c>
      <c r="AO95" s="221">
        <f t="shared" si="52"/>
        <v>0</v>
      </c>
      <c r="AP95" s="222">
        <f t="shared" si="53"/>
        <v>0</v>
      </c>
      <c r="AQ95" s="220">
        <v>0</v>
      </c>
      <c r="AS95" s="146">
        <f t="shared" si="54"/>
        <v>0</v>
      </c>
      <c r="AT95" s="222">
        <f t="shared" si="55"/>
        <v>0</v>
      </c>
      <c r="AU95" s="220">
        <v>0</v>
      </c>
      <c r="AW95" s="146">
        <f t="shared" si="56"/>
        <v>0</v>
      </c>
      <c r="AX95" s="222">
        <f t="shared" si="57"/>
        <v>0</v>
      </c>
      <c r="AY95" s="220">
        <v>0</v>
      </c>
      <c r="BA95" s="146">
        <f t="shared" si="58"/>
        <v>0</v>
      </c>
      <c r="BB95" s="222">
        <f t="shared" si="59"/>
        <v>0</v>
      </c>
      <c r="BC95" s="220">
        <v>0</v>
      </c>
      <c r="BD95" s="147">
        <v>0</v>
      </c>
      <c r="BE95" s="146">
        <f t="shared" si="60"/>
        <v>0</v>
      </c>
      <c r="BF95" s="222">
        <f t="shared" si="61"/>
        <v>0</v>
      </c>
      <c r="BG95" s="220">
        <v>0</v>
      </c>
      <c r="BI95" s="146">
        <f t="shared" si="62"/>
        <v>0</v>
      </c>
      <c r="BJ95" s="222">
        <f t="shared" si="63"/>
        <v>0</v>
      </c>
    </row>
    <row r="96" spans="1:62" ht="15" thickBot="1" x14ac:dyDescent="0.4">
      <c r="A96" s="79">
        <v>44263</v>
      </c>
      <c r="B96" s="80">
        <v>89</v>
      </c>
      <c r="C96" s="120">
        <v>130</v>
      </c>
      <c r="D96" s="214">
        <v>0.06</v>
      </c>
      <c r="E96" s="156">
        <f t="shared" si="38"/>
        <v>6.4235743057027769E-2</v>
      </c>
      <c r="F96" s="122">
        <f t="shared" si="64"/>
        <v>129.93576425694297</v>
      </c>
      <c r="G96" s="120">
        <v>130</v>
      </c>
      <c r="H96" s="214">
        <v>0.11</v>
      </c>
      <c r="I96" s="157">
        <f t="shared" si="39"/>
        <v>0.11776552893788426</v>
      </c>
      <c r="J96" s="123">
        <f t="shared" si="65"/>
        <v>129.88223447106211</v>
      </c>
      <c r="K96" s="120">
        <v>130</v>
      </c>
      <c r="L96" s="215">
        <v>0</v>
      </c>
      <c r="M96" s="156">
        <f t="shared" si="40"/>
        <v>0</v>
      </c>
      <c r="N96" s="122">
        <f t="shared" si="41"/>
        <v>130</v>
      </c>
      <c r="O96" s="120">
        <v>130</v>
      </c>
      <c r="P96" s="215">
        <v>0</v>
      </c>
      <c r="Q96" s="156">
        <f t="shared" si="42"/>
        <v>0</v>
      </c>
      <c r="R96" s="122">
        <f t="shared" si="43"/>
        <v>130</v>
      </c>
      <c r="S96" s="120">
        <v>130</v>
      </c>
      <c r="T96" s="214">
        <v>0</v>
      </c>
      <c r="U96" s="156">
        <f t="shared" si="44"/>
        <v>0</v>
      </c>
      <c r="V96" s="122">
        <f t="shared" si="45"/>
        <v>130</v>
      </c>
      <c r="W96" s="120">
        <v>130</v>
      </c>
      <c r="X96" s="214">
        <v>0</v>
      </c>
      <c r="Y96" s="156">
        <f t="shared" si="46"/>
        <v>0</v>
      </c>
      <c r="Z96" s="122">
        <f t="shared" si="47"/>
        <v>130</v>
      </c>
      <c r="AA96" s="120">
        <v>130</v>
      </c>
      <c r="AB96" s="214">
        <v>7.13</v>
      </c>
      <c r="AC96" s="156">
        <f t="shared" si="66"/>
        <v>7.3082682651911064</v>
      </c>
      <c r="AD96" s="122">
        <f t="shared" si="67"/>
        <v>122.6917317348089</v>
      </c>
      <c r="AE96" s="120">
        <v>130</v>
      </c>
      <c r="AF96" s="214">
        <v>0.08</v>
      </c>
      <c r="AG96" s="156">
        <f t="shared" si="48"/>
        <v>8.2000204939030652E-2</v>
      </c>
      <c r="AH96" s="136">
        <f t="shared" si="49"/>
        <v>129.91799979506098</v>
      </c>
      <c r="AI96" s="120">
        <v>130</v>
      </c>
      <c r="AJ96" s="214">
        <v>0</v>
      </c>
      <c r="AK96" s="137">
        <f t="shared" si="50"/>
        <v>0</v>
      </c>
      <c r="AL96" s="137">
        <f t="shared" si="51"/>
        <v>130</v>
      </c>
      <c r="AM96" s="120">
        <v>130</v>
      </c>
      <c r="AN96" s="214">
        <v>1.46</v>
      </c>
      <c r="AO96" s="156">
        <f t="shared" si="52"/>
        <v>1.4994351442949572</v>
      </c>
      <c r="AP96" s="122">
        <f t="shared" si="53"/>
        <v>128.50056485570505</v>
      </c>
      <c r="AQ96" s="120">
        <v>130</v>
      </c>
      <c r="AR96" s="214">
        <v>0.06</v>
      </c>
      <c r="AS96" s="137">
        <f t="shared" si="54"/>
        <v>6.1620622368285916E-2</v>
      </c>
      <c r="AT96" s="122">
        <f t="shared" si="55"/>
        <v>129.93837937763172</v>
      </c>
      <c r="AU96" s="120">
        <v>130</v>
      </c>
      <c r="AV96" s="214">
        <v>0</v>
      </c>
      <c r="AW96" s="137">
        <f t="shared" si="56"/>
        <v>0</v>
      </c>
      <c r="AX96" s="122">
        <f t="shared" si="57"/>
        <v>130</v>
      </c>
      <c r="AY96" s="120">
        <v>130</v>
      </c>
      <c r="AZ96" s="214">
        <v>0.2</v>
      </c>
      <c r="BA96" s="137">
        <f t="shared" si="58"/>
        <v>0.20631123027740539</v>
      </c>
      <c r="BB96" s="122">
        <f t="shared" si="59"/>
        <v>129.79368876972259</v>
      </c>
      <c r="BC96" s="120">
        <v>130</v>
      </c>
      <c r="BD96" s="214">
        <v>0</v>
      </c>
      <c r="BE96" s="137">
        <f t="shared" si="60"/>
        <v>0</v>
      </c>
      <c r="BF96" s="122">
        <f t="shared" si="61"/>
        <v>130</v>
      </c>
      <c r="BG96" s="120">
        <v>130</v>
      </c>
      <c r="BH96" s="214">
        <v>1.54</v>
      </c>
      <c r="BI96" s="137">
        <f t="shared" si="62"/>
        <v>1.5885964731360214</v>
      </c>
      <c r="BJ96" s="122">
        <f t="shared" si="63"/>
        <v>128.41140352686398</v>
      </c>
    </row>
    <row r="97" spans="1:62" ht="15" thickBot="1" x14ac:dyDescent="0.4">
      <c r="A97" s="79">
        <v>44264</v>
      </c>
      <c r="B97" s="80">
        <v>90</v>
      </c>
      <c r="C97" s="120">
        <v>130</v>
      </c>
      <c r="D97" s="214">
        <v>3.76</v>
      </c>
      <c r="E97" s="156">
        <f t="shared" si="38"/>
        <v>4.0254398982404069</v>
      </c>
      <c r="F97" s="122">
        <f t="shared" si="64"/>
        <v>125.97456010175959</v>
      </c>
      <c r="G97" s="120">
        <v>130</v>
      </c>
      <c r="H97" s="214">
        <v>5.16</v>
      </c>
      <c r="I97" s="157">
        <f t="shared" si="39"/>
        <v>5.5242739029043886</v>
      </c>
      <c r="J97" s="123">
        <f t="shared" si="65"/>
        <v>124.47572609709562</v>
      </c>
      <c r="K97" s="120">
        <v>130</v>
      </c>
      <c r="L97" s="215">
        <v>3.63</v>
      </c>
      <c r="M97" s="156">
        <f t="shared" si="40"/>
        <v>3.8862624549501805</v>
      </c>
      <c r="N97" s="122">
        <f t="shared" si="41"/>
        <v>126.11373754504982</v>
      </c>
      <c r="O97" s="120">
        <v>130</v>
      </c>
      <c r="P97" s="215">
        <v>2.54</v>
      </c>
      <c r="Q97" s="156">
        <f t="shared" si="42"/>
        <v>2.6177470885293208</v>
      </c>
      <c r="R97" s="122">
        <f t="shared" si="43"/>
        <v>127.38225291147067</v>
      </c>
      <c r="S97" s="120">
        <v>130</v>
      </c>
      <c r="T97" s="214">
        <v>15.09</v>
      </c>
      <c r="U97" s="156">
        <f t="shared" si="44"/>
        <v>15.551891167680099</v>
      </c>
      <c r="V97" s="122">
        <f t="shared" si="45"/>
        <v>114.4481088323199</v>
      </c>
      <c r="W97" s="120">
        <v>130</v>
      </c>
      <c r="X97" s="214">
        <v>7.04</v>
      </c>
      <c r="Y97" s="156">
        <f t="shared" si="46"/>
        <v>7.2554879934041017</v>
      </c>
      <c r="Z97" s="122">
        <f t="shared" si="47"/>
        <v>122.7445120065959</v>
      </c>
      <c r="AA97" s="120">
        <v>130</v>
      </c>
      <c r="AB97" s="214">
        <v>18.440000000000001</v>
      </c>
      <c r="AC97" s="156">
        <f t="shared" si="66"/>
        <v>18.901047238446566</v>
      </c>
      <c r="AD97" s="122">
        <f t="shared" si="67"/>
        <v>111.09895276155343</v>
      </c>
      <c r="AE97" s="120">
        <v>130</v>
      </c>
      <c r="AF97" s="214">
        <v>43.59</v>
      </c>
      <c r="AG97" s="156">
        <f t="shared" si="48"/>
        <v>44.679861666154331</v>
      </c>
      <c r="AH97" s="136">
        <f t="shared" si="49"/>
        <v>85.320138333845676</v>
      </c>
      <c r="AI97" s="120">
        <v>130</v>
      </c>
      <c r="AJ97" s="214">
        <v>4.59</v>
      </c>
      <c r="AK97" s="137">
        <f t="shared" si="50"/>
        <v>4.7047617583768835</v>
      </c>
      <c r="AL97" s="137">
        <f t="shared" si="51"/>
        <v>125.29523824162311</v>
      </c>
      <c r="AM97" s="120">
        <v>130</v>
      </c>
      <c r="AN97" s="214">
        <v>31.16</v>
      </c>
      <c r="AO97" s="156">
        <f t="shared" si="52"/>
        <v>32.001643216596484</v>
      </c>
      <c r="AP97" s="122">
        <f t="shared" si="53"/>
        <v>97.998356783403523</v>
      </c>
      <c r="AQ97" s="120">
        <v>130</v>
      </c>
      <c r="AR97" s="214">
        <v>16.41</v>
      </c>
      <c r="AS97" s="137">
        <f t="shared" si="54"/>
        <v>16.853240217726199</v>
      </c>
      <c r="AT97" s="122">
        <f t="shared" si="55"/>
        <v>113.1467597822738</v>
      </c>
      <c r="AU97" s="120">
        <v>130</v>
      </c>
      <c r="AV97" s="214">
        <v>19.579999999999998</v>
      </c>
      <c r="AW97" s="137">
        <f t="shared" si="56"/>
        <v>20.108863099517301</v>
      </c>
      <c r="AX97" s="122">
        <f t="shared" si="57"/>
        <v>109.89113690048271</v>
      </c>
      <c r="AY97" s="120">
        <v>130</v>
      </c>
      <c r="AZ97" s="214">
        <v>36.979999999999997</v>
      </c>
      <c r="BA97" s="137">
        <f t="shared" si="58"/>
        <v>38.146946478292257</v>
      </c>
      <c r="BB97" s="122">
        <f t="shared" si="59"/>
        <v>91.85305352170775</v>
      </c>
      <c r="BC97" s="120">
        <v>130</v>
      </c>
      <c r="BD97" s="214">
        <v>32.840000000000003</v>
      </c>
      <c r="BE97" s="137">
        <f t="shared" si="60"/>
        <v>33.876304011549969</v>
      </c>
      <c r="BF97" s="122">
        <f t="shared" si="61"/>
        <v>96.123695988450038</v>
      </c>
      <c r="BG97" s="120">
        <v>130</v>
      </c>
      <c r="BH97" s="214">
        <v>11.57</v>
      </c>
      <c r="BI97" s="137">
        <f t="shared" si="62"/>
        <v>11.935104671547903</v>
      </c>
      <c r="BJ97" s="122">
        <f t="shared" si="63"/>
        <v>118.0648953284521</v>
      </c>
    </row>
    <row r="98" spans="1:62" ht="15" thickBot="1" x14ac:dyDescent="0.4">
      <c r="A98" s="79">
        <v>44265</v>
      </c>
      <c r="B98" s="80">
        <v>91</v>
      </c>
      <c r="C98" s="120">
        <v>130</v>
      </c>
      <c r="D98" s="214">
        <v>0.91</v>
      </c>
      <c r="E98" s="156">
        <f t="shared" si="38"/>
        <v>0.97424210303158798</v>
      </c>
      <c r="F98" s="122">
        <f t="shared" si="64"/>
        <v>129.0257578969684</v>
      </c>
      <c r="G98" s="120">
        <v>130</v>
      </c>
      <c r="H98" s="214">
        <v>0.52</v>
      </c>
      <c r="I98" s="157">
        <f t="shared" si="39"/>
        <v>0.55670977316090742</v>
      </c>
      <c r="J98" s="123">
        <f t="shared" si="65"/>
        <v>129.44329022683908</v>
      </c>
      <c r="K98" s="120">
        <v>130</v>
      </c>
      <c r="L98" s="215">
        <v>0.39</v>
      </c>
      <c r="M98" s="156">
        <f t="shared" si="40"/>
        <v>0.41753232987068056</v>
      </c>
      <c r="N98" s="122">
        <f t="shared" si="41"/>
        <v>129.58246767012932</v>
      </c>
      <c r="O98" s="120">
        <v>130</v>
      </c>
      <c r="P98" s="215">
        <v>0.77</v>
      </c>
      <c r="Q98" s="156">
        <f t="shared" si="42"/>
        <v>0.79356899927857361</v>
      </c>
      <c r="R98" s="122">
        <f t="shared" si="43"/>
        <v>129.20643100072144</v>
      </c>
      <c r="S98" s="120">
        <v>130</v>
      </c>
      <c r="T98" s="214">
        <v>1.59</v>
      </c>
      <c r="U98" s="156">
        <f t="shared" si="44"/>
        <v>1.6386684530557563</v>
      </c>
      <c r="V98" s="122">
        <f t="shared" si="45"/>
        <v>128.36133154694426</v>
      </c>
      <c r="W98" s="120">
        <v>130</v>
      </c>
      <c r="X98" s="214">
        <v>0.55000000000000004</v>
      </c>
      <c r="Y98" s="156">
        <f t="shared" si="46"/>
        <v>0.56683499948469551</v>
      </c>
      <c r="Z98" s="122">
        <f t="shared" si="47"/>
        <v>129.43316500051532</v>
      </c>
      <c r="AA98" s="120">
        <v>130</v>
      </c>
      <c r="AB98" s="214">
        <v>0.64</v>
      </c>
      <c r="AC98" s="156">
        <f t="shared" si="66"/>
        <v>0.65600163951224522</v>
      </c>
      <c r="AD98" s="122">
        <f t="shared" si="67"/>
        <v>129.34399836048775</v>
      </c>
      <c r="AE98" s="120">
        <v>130</v>
      </c>
      <c r="AF98" s="214">
        <v>3.8</v>
      </c>
      <c r="AG98" s="156">
        <f t="shared" si="48"/>
        <v>3.8950097346039563</v>
      </c>
      <c r="AH98" s="136">
        <f t="shared" si="49"/>
        <v>126.10499026539604</v>
      </c>
      <c r="AI98" s="120">
        <v>130</v>
      </c>
      <c r="AJ98">
        <v>0.96</v>
      </c>
      <c r="AK98" s="137">
        <f t="shared" si="50"/>
        <v>0.98400245926836771</v>
      </c>
      <c r="AL98" s="137">
        <f t="shared" si="51"/>
        <v>129.01599754073163</v>
      </c>
      <c r="AM98" s="120">
        <v>130</v>
      </c>
      <c r="AN98" s="214">
        <v>9.99</v>
      </c>
      <c r="AO98" s="156">
        <f t="shared" si="52"/>
        <v>10.259833624319606</v>
      </c>
      <c r="AP98" s="122">
        <f t="shared" si="53"/>
        <v>119.74016637568039</v>
      </c>
      <c r="AQ98" s="120">
        <v>130</v>
      </c>
      <c r="AR98" s="214">
        <v>2.42</v>
      </c>
      <c r="AS98" s="137">
        <f t="shared" si="54"/>
        <v>2.485365102187532</v>
      </c>
      <c r="AT98" s="122">
        <f t="shared" si="55"/>
        <v>127.51463489781247</v>
      </c>
      <c r="AU98" s="120">
        <v>130</v>
      </c>
      <c r="AV98" s="214">
        <v>5.64</v>
      </c>
      <c r="AW98" s="137">
        <f t="shared" si="56"/>
        <v>5.7923385026188763</v>
      </c>
      <c r="AX98" s="122">
        <f t="shared" si="57"/>
        <v>124.20766149738112</v>
      </c>
      <c r="AY98" s="120">
        <v>130</v>
      </c>
      <c r="AZ98" s="214">
        <v>12.55</v>
      </c>
      <c r="BA98" s="137">
        <f t="shared" si="58"/>
        <v>12.946029699907188</v>
      </c>
      <c r="BB98" s="122">
        <f t="shared" si="59"/>
        <v>117.05397030009281</v>
      </c>
      <c r="BC98" s="120">
        <v>130</v>
      </c>
      <c r="BD98" s="214">
        <v>3.77</v>
      </c>
      <c r="BE98" s="137">
        <f t="shared" si="60"/>
        <v>3.8889666907290921</v>
      </c>
      <c r="BF98" s="122">
        <f t="shared" si="61"/>
        <v>126.11103330927091</v>
      </c>
      <c r="BG98" s="120">
        <v>130</v>
      </c>
      <c r="BH98" s="214">
        <v>18.829999999999998</v>
      </c>
      <c r="BI98" s="137">
        <f t="shared" si="62"/>
        <v>19.424202330617714</v>
      </c>
      <c r="BJ98" s="122">
        <f t="shared" si="63"/>
        <v>110.57579766938228</v>
      </c>
    </row>
    <row r="99" spans="1:62" ht="15" thickBot="1" x14ac:dyDescent="0.4">
      <c r="A99" s="79">
        <v>44266</v>
      </c>
      <c r="B99" s="80">
        <v>92</v>
      </c>
      <c r="C99" s="120">
        <v>130</v>
      </c>
      <c r="D99" s="214">
        <v>9.48</v>
      </c>
      <c r="E99" s="156">
        <f t="shared" si="38"/>
        <v>10.149247403010389</v>
      </c>
      <c r="F99" s="122">
        <f t="shared" si="64"/>
        <v>119.85075259698961</v>
      </c>
      <c r="G99" s="120">
        <v>130</v>
      </c>
      <c r="H99" s="214">
        <v>7.04</v>
      </c>
      <c r="I99" s="157">
        <f t="shared" si="39"/>
        <v>7.5369938520245929</v>
      </c>
      <c r="J99" s="123">
        <f t="shared" si="65"/>
        <v>122.46300614797541</v>
      </c>
      <c r="K99" s="120">
        <v>130</v>
      </c>
      <c r="L99" s="215">
        <v>21.44</v>
      </c>
      <c r="M99" s="156">
        <f t="shared" si="40"/>
        <v>22.953572185711259</v>
      </c>
      <c r="N99" s="122">
        <f t="shared" si="41"/>
        <v>107.04642781428873</v>
      </c>
      <c r="O99" s="120">
        <v>130</v>
      </c>
      <c r="P99" s="215">
        <v>0</v>
      </c>
      <c r="Q99" s="156">
        <f t="shared" si="42"/>
        <v>0</v>
      </c>
      <c r="R99" s="122">
        <f t="shared" si="43"/>
        <v>130</v>
      </c>
      <c r="S99" s="120">
        <v>130</v>
      </c>
      <c r="T99" s="214">
        <v>7.91</v>
      </c>
      <c r="U99" s="156">
        <f t="shared" si="44"/>
        <v>8.1521179016798921</v>
      </c>
      <c r="V99" s="122">
        <f t="shared" si="45"/>
        <v>121.84788209832011</v>
      </c>
      <c r="W99" s="120">
        <v>130</v>
      </c>
      <c r="X99" s="214">
        <v>6.75</v>
      </c>
      <c r="Y99" s="156">
        <f t="shared" si="46"/>
        <v>6.9566113573121715</v>
      </c>
      <c r="Z99" s="122">
        <f t="shared" si="47"/>
        <v>123.04338864268783</v>
      </c>
      <c r="AA99" s="120">
        <v>130</v>
      </c>
      <c r="AB99" s="214">
        <v>5</v>
      </c>
      <c r="AC99" s="156">
        <f t="shared" si="66"/>
        <v>5.1250128086894158</v>
      </c>
      <c r="AD99" s="122">
        <f t="shared" si="67"/>
        <v>124.87498719131058</v>
      </c>
      <c r="AE99" s="120">
        <v>130</v>
      </c>
      <c r="AF99" s="214">
        <v>6.39</v>
      </c>
      <c r="AG99" s="156">
        <f t="shared" si="48"/>
        <v>6.5497663695050736</v>
      </c>
      <c r="AH99" s="136">
        <f t="shared" si="49"/>
        <v>123.45023363049492</v>
      </c>
      <c r="AI99" s="120">
        <v>130</v>
      </c>
      <c r="AJ99" s="214">
        <v>3.78</v>
      </c>
      <c r="AK99" s="137">
        <f t="shared" si="50"/>
        <v>3.8745096833691983</v>
      </c>
      <c r="AL99" s="137">
        <f t="shared" si="51"/>
        <v>126.1254903166308</v>
      </c>
      <c r="AM99" s="120">
        <v>130</v>
      </c>
      <c r="AN99" s="214">
        <v>21.52</v>
      </c>
      <c r="AO99" s="156">
        <f t="shared" si="52"/>
        <v>22.101263222758551</v>
      </c>
      <c r="AP99" s="122">
        <f t="shared" si="53"/>
        <v>107.89873677724145</v>
      </c>
      <c r="AQ99" s="120">
        <v>130</v>
      </c>
      <c r="AR99" s="214">
        <v>9.2799999999999994</v>
      </c>
      <c r="AS99" s="137">
        <f t="shared" si="54"/>
        <v>9.5306562596282216</v>
      </c>
      <c r="AT99" s="122">
        <f t="shared" si="55"/>
        <v>120.46934374037178</v>
      </c>
      <c r="AU99" s="120">
        <v>130</v>
      </c>
      <c r="AV99" s="214">
        <v>19.53</v>
      </c>
      <c r="AW99" s="137">
        <f t="shared" si="56"/>
        <v>20.057512580877066</v>
      </c>
      <c r="AX99" s="122">
        <f t="shared" si="57"/>
        <v>109.94248741912293</v>
      </c>
      <c r="AY99" s="120">
        <v>130</v>
      </c>
      <c r="AZ99" s="214">
        <v>19.190000000000001</v>
      </c>
      <c r="BA99" s="137">
        <f t="shared" si="58"/>
        <v>19.795562545117047</v>
      </c>
      <c r="BB99" s="122">
        <f t="shared" si="59"/>
        <v>110.20443745488295</v>
      </c>
      <c r="BC99" s="120">
        <v>130</v>
      </c>
      <c r="BD99" s="214">
        <v>7.4</v>
      </c>
      <c r="BE99" s="137">
        <f t="shared" si="60"/>
        <v>7.6335155202639999</v>
      </c>
      <c r="BF99" s="122">
        <f t="shared" si="61"/>
        <v>122.366484479736</v>
      </c>
      <c r="BG99" s="120">
        <v>130</v>
      </c>
      <c r="BH99" s="214">
        <v>26.5</v>
      </c>
      <c r="BI99" s="137">
        <f t="shared" si="62"/>
        <v>27.336238011756215</v>
      </c>
      <c r="BJ99" s="122">
        <f t="shared" si="63"/>
        <v>102.66376198824378</v>
      </c>
    </row>
    <row r="100" spans="1:62" ht="15" thickBot="1" x14ac:dyDescent="0.4">
      <c r="A100" s="79">
        <v>44267</v>
      </c>
      <c r="B100" s="80">
        <v>93</v>
      </c>
      <c r="C100" s="120">
        <v>130</v>
      </c>
      <c r="D100" s="214">
        <v>1.04</v>
      </c>
      <c r="E100" s="156">
        <f t="shared" si="38"/>
        <v>1.1134195463218148</v>
      </c>
      <c r="F100" s="122">
        <f t="shared" si="64"/>
        <v>128.88658045367819</v>
      </c>
      <c r="G100" s="120">
        <v>130</v>
      </c>
      <c r="H100" s="214">
        <v>0</v>
      </c>
      <c r="I100" s="157">
        <f t="shared" si="39"/>
        <v>0</v>
      </c>
      <c r="J100" s="123">
        <f t="shared" si="65"/>
        <v>130</v>
      </c>
      <c r="K100" s="120">
        <v>130</v>
      </c>
      <c r="L100" s="215">
        <v>0.46</v>
      </c>
      <c r="M100" s="156">
        <f t="shared" si="40"/>
        <v>0.49247403010387969</v>
      </c>
      <c r="N100" s="122">
        <f t="shared" si="41"/>
        <v>129.50752596989611</v>
      </c>
      <c r="O100" s="120">
        <v>130</v>
      </c>
      <c r="P100" s="215">
        <v>0.01</v>
      </c>
      <c r="Q100" s="156">
        <f t="shared" si="42"/>
        <v>1.0306090899721737E-2</v>
      </c>
      <c r="R100" s="122">
        <f t="shared" si="43"/>
        <v>129.98969390910028</v>
      </c>
      <c r="S100" s="120">
        <v>130</v>
      </c>
      <c r="T100" s="214">
        <v>0</v>
      </c>
      <c r="U100" s="156">
        <f t="shared" si="44"/>
        <v>0</v>
      </c>
      <c r="V100" s="122">
        <f t="shared" si="45"/>
        <v>130</v>
      </c>
      <c r="W100" s="120">
        <v>130</v>
      </c>
      <c r="X100" s="214">
        <v>0</v>
      </c>
      <c r="Y100" s="156">
        <f t="shared" si="46"/>
        <v>0</v>
      </c>
      <c r="Z100" s="122">
        <f t="shared" si="47"/>
        <v>130</v>
      </c>
      <c r="AA100" s="120">
        <v>130</v>
      </c>
      <c r="AB100" s="214">
        <v>1.55</v>
      </c>
      <c r="AC100" s="156">
        <f t="shared" si="66"/>
        <v>1.5887539706937188</v>
      </c>
      <c r="AD100" s="122">
        <f t="shared" si="67"/>
        <v>128.41124602930628</v>
      </c>
      <c r="AE100" s="120">
        <v>130</v>
      </c>
      <c r="AF100" s="214">
        <v>2.2400000000000002</v>
      </c>
      <c r="AG100" s="156">
        <f t="shared" si="48"/>
        <v>2.2960057382928585</v>
      </c>
      <c r="AH100" s="136">
        <f t="shared" si="49"/>
        <v>127.70399426170714</v>
      </c>
      <c r="AI100" s="120">
        <v>130</v>
      </c>
      <c r="AJ100" s="214">
        <v>0</v>
      </c>
      <c r="AK100" s="137">
        <f t="shared" si="50"/>
        <v>0</v>
      </c>
      <c r="AL100" s="137">
        <f t="shared" si="51"/>
        <v>130</v>
      </c>
      <c r="AM100" s="120">
        <v>130</v>
      </c>
      <c r="AN100" s="214">
        <v>23.51</v>
      </c>
      <c r="AO100" s="156">
        <f t="shared" si="52"/>
        <v>24.145013864640035</v>
      </c>
      <c r="AP100" s="122">
        <f t="shared" si="53"/>
        <v>105.85498613535997</v>
      </c>
      <c r="AQ100" s="120">
        <v>130</v>
      </c>
      <c r="AR100" s="214">
        <v>1.74</v>
      </c>
      <c r="AS100" s="137">
        <f t="shared" si="54"/>
        <v>1.7869980486802914</v>
      </c>
      <c r="AT100" s="122">
        <f t="shared" si="55"/>
        <v>128.21300195131971</v>
      </c>
      <c r="AU100" s="120">
        <v>130</v>
      </c>
      <c r="AV100" s="214">
        <v>16.420000000000002</v>
      </c>
      <c r="AW100" s="137">
        <f t="shared" si="56"/>
        <v>16.863510321454246</v>
      </c>
      <c r="AX100" s="122">
        <f t="shared" si="57"/>
        <v>113.13648967854576</v>
      </c>
      <c r="AY100" s="120">
        <v>130</v>
      </c>
      <c r="AZ100" s="214">
        <v>7.26</v>
      </c>
      <c r="BA100" s="137">
        <f t="shared" si="58"/>
        <v>7.4890976590698157</v>
      </c>
      <c r="BB100" s="122">
        <f t="shared" si="59"/>
        <v>122.51090234093019</v>
      </c>
      <c r="BC100" s="120">
        <v>130</v>
      </c>
      <c r="BD100" s="214">
        <v>3.54</v>
      </c>
      <c r="BE100" s="137">
        <f t="shared" si="60"/>
        <v>3.651708775910075</v>
      </c>
      <c r="BF100" s="122">
        <f t="shared" si="61"/>
        <v>126.34829122408992</v>
      </c>
      <c r="BG100" s="120">
        <v>130</v>
      </c>
      <c r="BH100" s="214">
        <v>17.239999999999998</v>
      </c>
      <c r="BI100" s="137">
        <f t="shared" si="62"/>
        <v>17.784028049912344</v>
      </c>
      <c r="BJ100" s="122">
        <f t="shared" si="63"/>
        <v>112.21597195008766</v>
      </c>
    </row>
    <row r="101" spans="1:62" ht="15" thickBot="1" x14ac:dyDescent="0.4">
      <c r="A101" s="79">
        <v>44268</v>
      </c>
      <c r="B101" s="80">
        <v>94</v>
      </c>
      <c r="C101" s="120">
        <v>130</v>
      </c>
      <c r="D101" s="214">
        <v>20.69</v>
      </c>
      <c r="E101" s="156">
        <f t="shared" si="38"/>
        <v>22.150625397498413</v>
      </c>
      <c r="F101" s="122">
        <f t="shared" si="64"/>
        <v>107.84937460250158</v>
      </c>
      <c r="G101" s="120">
        <v>130</v>
      </c>
      <c r="H101" s="214">
        <v>1.46</v>
      </c>
      <c r="I101" s="157">
        <f t="shared" si="39"/>
        <v>1.5630697477210089</v>
      </c>
      <c r="J101" s="123">
        <f t="shared" si="65"/>
        <v>128.43693025227898</v>
      </c>
      <c r="K101" s="120">
        <v>130</v>
      </c>
      <c r="L101" s="215">
        <v>0</v>
      </c>
      <c r="M101" s="156">
        <f t="shared" si="40"/>
        <v>0</v>
      </c>
      <c r="N101" s="122">
        <f t="shared" si="41"/>
        <v>130</v>
      </c>
      <c r="O101" s="120">
        <v>130</v>
      </c>
      <c r="P101" s="215">
        <v>2.31</v>
      </c>
      <c r="Q101" s="156">
        <f t="shared" si="42"/>
        <v>2.3807069978357207</v>
      </c>
      <c r="R101" s="122">
        <f t="shared" si="43"/>
        <v>127.61929300216428</v>
      </c>
      <c r="S101" s="120">
        <v>130</v>
      </c>
      <c r="T101" s="214">
        <v>9.23</v>
      </c>
      <c r="U101" s="156">
        <f t="shared" si="44"/>
        <v>9.5125219004431614</v>
      </c>
      <c r="V101" s="122">
        <f t="shared" si="45"/>
        <v>120.48747809955684</v>
      </c>
      <c r="W101" s="120">
        <v>130</v>
      </c>
      <c r="X101" s="214">
        <v>0.56000000000000005</v>
      </c>
      <c r="Y101" s="156">
        <f t="shared" si="46"/>
        <v>0.5771410903844173</v>
      </c>
      <c r="Z101" s="122">
        <f t="shared" si="47"/>
        <v>129.42285890961557</v>
      </c>
      <c r="AA101" s="120">
        <v>130</v>
      </c>
      <c r="AB101" s="214">
        <v>4.25</v>
      </c>
      <c r="AC101" s="156">
        <f t="shared" si="66"/>
        <v>4.3562608873860036</v>
      </c>
      <c r="AD101" s="122">
        <f t="shared" si="67"/>
        <v>125.643739112614</v>
      </c>
      <c r="AE101" s="120">
        <v>130</v>
      </c>
      <c r="AF101" s="214">
        <v>4.03</v>
      </c>
      <c r="AG101" s="156">
        <f t="shared" si="48"/>
        <v>4.1307603238036696</v>
      </c>
      <c r="AH101" s="136">
        <f t="shared" si="49"/>
        <v>125.86923967619633</v>
      </c>
      <c r="AI101" s="120">
        <v>130</v>
      </c>
      <c r="AJ101" s="214">
        <v>1.58</v>
      </c>
      <c r="AK101" s="137">
        <f t="shared" si="50"/>
        <v>1.6195040475458555</v>
      </c>
      <c r="AL101" s="137">
        <f t="shared" si="51"/>
        <v>128.38049595245414</v>
      </c>
      <c r="AM101" s="120">
        <v>130</v>
      </c>
      <c r="AN101" s="214">
        <v>5.07</v>
      </c>
      <c r="AO101" s="156">
        <f t="shared" si="52"/>
        <v>5.2069425901201605</v>
      </c>
      <c r="AP101" s="122">
        <f t="shared" si="53"/>
        <v>124.79305740987984</v>
      </c>
      <c r="AQ101" s="120">
        <v>130</v>
      </c>
      <c r="AR101" s="214">
        <v>4.1100000000000003</v>
      </c>
      <c r="AS101" s="137">
        <f t="shared" si="54"/>
        <v>4.2210126322275858</v>
      </c>
      <c r="AT101" s="122">
        <f t="shared" si="55"/>
        <v>125.77898736777242</v>
      </c>
      <c r="AU101" s="120">
        <v>130</v>
      </c>
      <c r="AV101" s="214">
        <v>4.5999999999999996</v>
      </c>
      <c r="AW101" s="137">
        <f t="shared" si="56"/>
        <v>4.72424771490192</v>
      </c>
      <c r="AX101" s="122">
        <f t="shared" si="57"/>
        <v>125.27575228509808</v>
      </c>
      <c r="AY101" s="120">
        <v>130</v>
      </c>
      <c r="AZ101" s="214">
        <v>80.94</v>
      </c>
      <c r="BA101" s="137">
        <f t="shared" si="58"/>
        <v>83.494154893265957</v>
      </c>
      <c r="BB101" s="122">
        <f t="shared" si="59"/>
        <v>46.505845106734043</v>
      </c>
      <c r="BC101" s="120">
        <v>130</v>
      </c>
      <c r="BD101" s="214">
        <v>7.7</v>
      </c>
      <c r="BE101" s="137">
        <f t="shared" si="60"/>
        <v>7.9429823656801082</v>
      </c>
      <c r="BF101" s="122">
        <f t="shared" si="61"/>
        <v>122.05701763431989</v>
      </c>
      <c r="BG101" s="120">
        <v>130</v>
      </c>
      <c r="BH101" s="214">
        <v>9.49</v>
      </c>
      <c r="BI101" s="137">
        <f t="shared" si="62"/>
        <v>9.7894678766628864</v>
      </c>
      <c r="BJ101" s="122">
        <f t="shared" si="63"/>
        <v>120.21053212333712</v>
      </c>
    </row>
    <row r="102" spans="1:62" s="147" customFormat="1" ht="15" thickBot="1" x14ac:dyDescent="0.4">
      <c r="A102" s="144">
        <v>44269</v>
      </c>
      <c r="B102" s="145">
        <v>95</v>
      </c>
      <c r="C102" s="220">
        <v>130</v>
      </c>
      <c r="D102" s="227">
        <v>0</v>
      </c>
      <c r="E102" s="221">
        <f t="shared" si="38"/>
        <v>0</v>
      </c>
      <c r="F102" s="222">
        <f t="shared" si="64"/>
        <v>130</v>
      </c>
      <c r="G102" s="220">
        <v>130</v>
      </c>
      <c r="I102" s="223">
        <f t="shared" si="39"/>
        <v>0</v>
      </c>
      <c r="J102" s="224">
        <f t="shared" si="65"/>
        <v>130</v>
      </c>
      <c r="K102" s="220">
        <v>130</v>
      </c>
      <c r="M102" s="221">
        <f t="shared" si="40"/>
        <v>0</v>
      </c>
      <c r="N102" s="222">
        <f t="shared" si="41"/>
        <v>130</v>
      </c>
      <c r="O102" s="220">
        <v>130</v>
      </c>
      <c r="Q102" s="221">
        <f t="shared" si="42"/>
        <v>0</v>
      </c>
      <c r="R102" s="222">
        <f t="shared" si="43"/>
        <v>130</v>
      </c>
      <c r="S102" s="220">
        <v>130</v>
      </c>
      <c r="U102" s="221">
        <f t="shared" si="44"/>
        <v>0</v>
      </c>
      <c r="V102" s="222">
        <f t="shared" si="45"/>
        <v>130</v>
      </c>
      <c r="W102" s="220">
        <v>130</v>
      </c>
      <c r="Y102" s="221">
        <f t="shared" si="46"/>
        <v>0</v>
      </c>
      <c r="Z102" s="222">
        <f t="shared" si="47"/>
        <v>130</v>
      </c>
      <c r="AA102" s="220">
        <v>130</v>
      </c>
      <c r="AC102" s="221">
        <f t="shared" si="66"/>
        <v>0</v>
      </c>
      <c r="AD102" s="222">
        <f t="shared" si="67"/>
        <v>130</v>
      </c>
      <c r="AE102" s="220">
        <v>130</v>
      </c>
      <c r="AG102" s="221">
        <f t="shared" si="48"/>
        <v>0</v>
      </c>
      <c r="AH102" s="225">
        <f t="shared" si="49"/>
        <v>130</v>
      </c>
      <c r="AI102" s="220">
        <v>130</v>
      </c>
      <c r="AK102" s="146">
        <f t="shared" si="50"/>
        <v>0</v>
      </c>
      <c r="AL102" s="146">
        <f t="shared" si="51"/>
        <v>130</v>
      </c>
      <c r="AM102" s="220">
        <v>130</v>
      </c>
      <c r="AO102" s="221">
        <f t="shared" si="52"/>
        <v>0</v>
      </c>
      <c r="AP102" s="222">
        <f t="shared" si="53"/>
        <v>130</v>
      </c>
      <c r="AQ102" s="220">
        <v>130</v>
      </c>
      <c r="AS102" s="146">
        <f t="shared" si="54"/>
        <v>0</v>
      </c>
      <c r="AT102" s="222">
        <f t="shared" si="55"/>
        <v>130</v>
      </c>
      <c r="AU102" s="220">
        <v>130</v>
      </c>
      <c r="AW102" s="146">
        <f t="shared" si="56"/>
        <v>0</v>
      </c>
      <c r="AX102" s="222">
        <f t="shared" si="57"/>
        <v>130</v>
      </c>
      <c r="AY102" s="220">
        <v>130</v>
      </c>
      <c r="BA102" s="146">
        <f t="shared" si="58"/>
        <v>0</v>
      </c>
      <c r="BB102" s="222">
        <f t="shared" si="59"/>
        <v>130</v>
      </c>
      <c r="BC102" s="220">
        <v>130</v>
      </c>
      <c r="BE102" s="146">
        <f t="shared" si="60"/>
        <v>0</v>
      </c>
      <c r="BF102" s="222">
        <f t="shared" si="61"/>
        <v>130</v>
      </c>
      <c r="BG102" s="220">
        <v>130</v>
      </c>
      <c r="BI102" s="146">
        <f t="shared" si="62"/>
        <v>0</v>
      </c>
      <c r="BJ102" s="222">
        <f t="shared" si="63"/>
        <v>130</v>
      </c>
    </row>
    <row r="103" spans="1:62" ht="15" thickBot="1" x14ac:dyDescent="0.4">
      <c r="A103" s="79">
        <v>44270</v>
      </c>
      <c r="B103" s="80">
        <v>96</v>
      </c>
      <c r="C103" s="120">
        <v>140</v>
      </c>
      <c r="D103" s="214">
        <v>0.42</v>
      </c>
      <c r="E103" s="156">
        <f t="shared" si="38"/>
        <v>0.44965020139919443</v>
      </c>
      <c r="F103" s="122">
        <f t="shared" si="64"/>
        <v>139.55034979860079</v>
      </c>
      <c r="G103" s="120">
        <v>140</v>
      </c>
      <c r="H103" s="214">
        <v>0</v>
      </c>
      <c r="I103" s="157">
        <f t="shared" si="39"/>
        <v>0</v>
      </c>
      <c r="J103" s="123">
        <f t="shared" si="65"/>
        <v>140</v>
      </c>
      <c r="K103" s="120">
        <v>140</v>
      </c>
      <c r="L103" s="215">
        <v>1.05</v>
      </c>
      <c r="M103" s="156">
        <f t="shared" si="40"/>
        <v>1.1241255034979862</v>
      </c>
      <c r="N103" s="122">
        <f t="shared" si="41"/>
        <v>138.87587449650201</v>
      </c>
      <c r="O103" s="120">
        <v>140</v>
      </c>
      <c r="P103" s="215">
        <v>0</v>
      </c>
      <c r="Q103" s="156">
        <f t="shared" si="42"/>
        <v>0</v>
      </c>
      <c r="R103" s="122">
        <f t="shared" si="43"/>
        <v>140</v>
      </c>
      <c r="S103" s="120">
        <v>140</v>
      </c>
      <c r="T103" s="214">
        <v>0</v>
      </c>
      <c r="U103" s="156">
        <f t="shared" si="44"/>
        <v>0</v>
      </c>
      <c r="V103" s="122">
        <f t="shared" si="45"/>
        <v>140</v>
      </c>
      <c r="W103" s="120">
        <v>140</v>
      </c>
      <c r="X103" s="214">
        <v>0</v>
      </c>
      <c r="Y103" s="156">
        <f t="shared" si="46"/>
        <v>0</v>
      </c>
      <c r="Z103" s="122">
        <f t="shared" si="47"/>
        <v>140</v>
      </c>
      <c r="AA103" s="120">
        <v>140</v>
      </c>
      <c r="AB103" s="214">
        <v>3.21</v>
      </c>
      <c r="AC103" s="156">
        <f t="shared" si="66"/>
        <v>3.2902582231786051</v>
      </c>
      <c r="AD103" s="122">
        <f t="shared" si="67"/>
        <v>136.7097417768214</v>
      </c>
      <c r="AE103" s="120">
        <v>140</v>
      </c>
      <c r="AF103" s="214">
        <v>0.71</v>
      </c>
      <c r="AG103" s="156">
        <f t="shared" si="48"/>
        <v>0.72775181883389695</v>
      </c>
      <c r="AH103" s="136">
        <f t="shared" si="49"/>
        <v>139.27224818116611</v>
      </c>
      <c r="AI103" s="120">
        <v>140</v>
      </c>
      <c r="AJ103" s="214">
        <v>0.05</v>
      </c>
      <c r="AK103" s="137">
        <f t="shared" si="50"/>
        <v>5.1250128086894157E-2</v>
      </c>
      <c r="AL103" s="137">
        <f t="shared" si="51"/>
        <v>139.94874987191309</v>
      </c>
      <c r="AM103" s="120">
        <v>140</v>
      </c>
      <c r="AN103" s="214">
        <v>1.31</v>
      </c>
      <c r="AO103" s="156">
        <f t="shared" si="52"/>
        <v>1.3453835883742427</v>
      </c>
      <c r="AP103" s="122">
        <f t="shared" si="53"/>
        <v>138.65461641162577</v>
      </c>
      <c r="AQ103" s="120">
        <v>140</v>
      </c>
      <c r="AR103" s="214">
        <v>1.37</v>
      </c>
      <c r="AS103" s="137">
        <f t="shared" si="54"/>
        <v>1.4070042107425285</v>
      </c>
      <c r="AT103" s="122">
        <f t="shared" si="55"/>
        <v>138.59299578925746</v>
      </c>
      <c r="AU103" s="120">
        <v>140</v>
      </c>
      <c r="AV103" s="214">
        <v>18.350000000000001</v>
      </c>
      <c r="AW103" s="137">
        <f t="shared" si="56"/>
        <v>18.845640340967446</v>
      </c>
      <c r="AX103" s="122">
        <f t="shared" si="57"/>
        <v>121.15435965903255</v>
      </c>
      <c r="AY103" s="120">
        <v>140</v>
      </c>
      <c r="AZ103" s="214">
        <v>7.64</v>
      </c>
      <c r="BA103" s="137">
        <f t="shared" si="58"/>
        <v>7.8810889965968851</v>
      </c>
      <c r="BB103" s="122">
        <f t="shared" si="59"/>
        <v>132.11891100340313</v>
      </c>
      <c r="BC103" s="120">
        <v>140</v>
      </c>
      <c r="BD103" s="214">
        <v>1.21</v>
      </c>
      <c r="BE103" s="137">
        <f t="shared" si="60"/>
        <v>1.2481829431783025</v>
      </c>
      <c r="BF103" s="122">
        <f t="shared" si="61"/>
        <v>138.75181705682169</v>
      </c>
      <c r="BG103" s="120">
        <v>140</v>
      </c>
      <c r="BH103" s="214">
        <v>15.85</v>
      </c>
      <c r="BI103" s="137">
        <f t="shared" si="62"/>
        <v>16.350164999484377</v>
      </c>
      <c r="BJ103" s="122">
        <f t="shared" si="63"/>
        <v>123.64983500051562</v>
      </c>
    </row>
    <row r="104" spans="1:62" ht="15" thickBot="1" x14ac:dyDescent="0.4">
      <c r="A104" s="79">
        <v>44271</v>
      </c>
      <c r="B104" s="80">
        <v>97</v>
      </c>
      <c r="C104" s="120">
        <v>140</v>
      </c>
      <c r="D104" s="214">
        <v>13.43</v>
      </c>
      <c r="E104" s="156">
        <f>D104/BV$12*100</f>
        <v>14.378100487598051</v>
      </c>
      <c r="F104" s="122">
        <f t="shared" si="64"/>
        <v>125.62189951240195</v>
      </c>
      <c r="G104" s="120">
        <v>140</v>
      </c>
      <c r="H104" s="214">
        <v>0.73</v>
      </c>
      <c r="I104" s="157">
        <f t="shared" si="39"/>
        <v>0.78153487386050446</v>
      </c>
      <c r="J104" s="123">
        <f t="shared" si="65"/>
        <v>139.21846512613951</v>
      </c>
      <c r="K104" s="120">
        <v>140</v>
      </c>
      <c r="L104" s="215">
        <v>12.8</v>
      </c>
      <c r="M104" s="156">
        <f t="shared" si="40"/>
        <v>13.703625185499261</v>
      </c>
      <c r="N104" s="122">
        <f t="shared" si="41"/>
        <v>126.29637481450074</v>
      </c>
      <c r="O104" s="120">
        <v>140</v>
      </c>
      <c r="P104" s="215">
        <v>0.66</v>
      </c>
      <c r="Q104" s="156">
        <f t="shared" si="42"/>
        <v>0.6802019993816345</v>
      </c>
      <c r="R104" s="122">
        <f t="shared" si="43"/>
        <v>139.31979800061836</v>
      </c>
      <c r="S104" s="120">
        <v>140</v>
      </c>
      <c r="T104" s="214">
        <v>12.45</v>
      </c>
      <c r="U104" s="156">
        <f t="shared" si="44"/>
        <v>12.83108317015356</v>
      </c>
      <c r="V104" s="122">
        <f t="shared" si="45"/>
        <v>127.16891682984644</v>
      </c>
      <c r="W104" s="120">
        <v>140</v>
      </c>
      <c r="X104" s="214">
        <v>0.4</v>
      </c>
      <c r="Y104" s="156">
        <f t="shared" si="46"/>
        <v>0.41224363598886943</v>
      </c>
      <c r="Z104" s="122">
        <f t="shared" si="47"/>
        <v>139.58775636401114</v>
      </c>
      <c r="AA104" s="120">
        <v>140</v>
      </c>
      <c r="AB104" s="214">
        <v>4.3600000000000003</v>
      </c>
      <c r="AC104" s="156">
        <f t="shared" si="66"/>
        <v>4.469011169177171</v>
      </c>
      <c r="AD104" s="122">
        <f t="shared" si="67"/>
        <v>135.53098883082282</v>
      </c>
      <c r="AE104" s="120">
        <v>140</v>
      </c>
      <c r="AF104" s="214">
        <v>14.72</v>
      </c>
      <c r="AG104" s="156">
        <f t="shared" si="48"/>
        <v>15.08803770878164</v>
      </c>
      <c r="AH104" s="136">
        <f t="shared" si="49"/>
        <v>124.91196229121836</v>
      </c>
      <c r="AI104" s="120">
        <v>140</v>
      </c>
      <c r="AJ104" s="214">
        <v>5.29</v>
      </c>
      <c r="AK104" s="137">
        <f t="shared" si="50"/>
        <v>5.4222635515934012</v>
      </c>
      <c r="AL104" s="137">
        <f t="shared" si="51"/>
        <v>134.5777364484066</v>
      </c>
      <c r="AM104" s="120">
        <v>140</v>
      </c>
      <c r="AN104" s="214">
        <v>33.79</v>
      </c>
      <c r="AO104" s="156">
        <f t="shared" si="52"/>
        <v>34.702680497073018</v>
      </c>
      <c r="AP104" s="122">
        <f t="shared" si="53"/>
        <v>105.29731950292698</v>
      </c>
      <c r="AQ104" s="120">
        <v>140</v>
      </c>
      <c r="AR104" s="214">
        <v>23.73</v>
      </c>
      <c r="AS104" s="137">
        <f t="shared" si="54"/>
        <v>24.370956146657079</v>
      </c>
      <c r="AT104" s="122">
        <f t="shared" si="55"/>
        <v>115.62904385334292</v>
      </c>
      <c r="AU104" s="120">
        <v>140</v>
      </c>
      <c r="AV104" s="214">
        <v>28.85</v>
      </c>
      <c r="AW104" s="137">
        <f t="shared" si="56"/>
        <v>29.629249255417477</v>
      </c>
      <c r="AX104" s="122">
        <f t="shared" si="57"/>
        <v>110.37075074458252</v>
      </c>
      <c r="AY104" s="120">
        <v>140</v>
      </c>
      <c r="AZ104" s="214">
        <v>35.29</v>
      </c>
      <c r="BA104" s="137">
        <f t="shared" si="58"/>
        <v>36.40361658244818</v>
      </c>
      <c r="BB104" s="122">
        <f t="shared" si="59"/>
        <v>103.59638341755182</v>
      </c>
      <c r="BC104" s="120">
        <v>140</v>
      </c>
      <c r="BD104" s="214">
        <v>23.19</v>
      </c>
      <c r="BE104" s="137">
        <f t="shared" si="60"/>
        <v>23.921787150665157</v>
      </c>
      <c r="BF104" s="122">
        <f t="shared" si="61"/>
        <v>116.07821284933485</v>
      </c>
      <c r="BG104" s="120">
        <v>130</v>
      </c>
      <c r="BH104" s="214">
        <v>31.88</v>
      </c>
      <c r="BI104" s="137">
        <f t="shared" si="62"/>
        <v>32.886010106218414</v>
      </c>
      <c r="BJ104" s="122">
        <f t="shared" si="63"/>
        <v>97.113989893781593</v>
      </c>
    </row>
    <row r="105" spans="1:62" ht="15" thickBot="1" x14ac:dyDescent="0.4">
      <c r="A105" s="79">
        <v>44272</v>
      </c>
      <c r="B105" s="80">
        <v>98</v>
      </c>
      <c r="C105" s="120">
        <v>140</v>
      </c>
      <c r="D105" s="214">
        <v>13.18</v>
      </c>
      <c r="E105" s="156">
        <f t="shared" ref="E105:E125" si="72">D105/BV$12*100</f>
        <v>14.110451558193768</v>
      </c>
      <c r="F105" s="122">
        <f t="shared" si="64"/>
        <v>125.88954844180623</v>
      </c>
      <c r="G105" s="120">
        <v>140</v>
      </c>
      <c r="H105" s="214">
        <v>1.49</v>
      </c>
      <c r="I105" s="157">
        <f t="shared" si="39"/>
        <v>1.5951876192495231</v>
      </c>
      <c r="J105" s="123">
        <f t="shared" si="65"/>
        <v>138.40481238075049</v>
      </c>
      <c r="K105" s="120">
        <v>140</v>
      </c>
      <c r="L105" s="215">
        <v>5.92</v>
      </c>
      <c r="M105" s="156">
        <f t="shared" si="40"/>
        <v>6.3379266482934069</v>
      </c>
      <c r="N105" s="122">
        <f t="shared" si="41"/>
        <v>133.6620733517066</v>
      </c>
      <c r="O105" s="120">
        <v>140</v>
      </c>
      <c r="P105" s="215">
        <v>0.34</v>
      </c>
      <c r="Q105" s="156">
        <f t="shared" si="42"/>
        <v>0.35040709059053904</v>
      </c>
      <c r="R105" s="122">
        <f t="shared" si="43"/>
        <v>139.64959290940945</v>
      </c>
      <c r="S105" s="120">
        <v>140</v>
      </c>
      <c r="T105" s="214">
        <v>13.55</v>
      </c>
      <c r="U105" s="156">
        <f t="shared" si="44"/>
        <v>13.96475316912295</v>
      </c>
      <c r="V105" s="122">
        <f t="shared" si="45"/>
        <v>126.03524683087704</v>
      </c>
      <c r="W105" s="120">
        <v>140</v>
      </c>
      <c r="X105" s="214">
        <v>4.78</v>
      </c>
      <c r="Y105" s="156">
        <f t="shared" si="46"/>
        <v>4.92631145006699</v>
      </c>
      <c r="Z105" s="122">
        <f t="shared" si="47"/>
        <v>135.07368854993302</v>
      </c>
      <c r="AA105" s="120">
        <v>140</v>
      </c>
      <c r="AB105" s="214">
        <v>8.34</v>
      </c>
      <c r="AC105" s="156">
        <f t="shared" si="66"/>
        <v>8.5485213648939453</v>
      </c>
      <c r="AD105" s="122">
        <f t="shared" si="67"/>
        <v>131.45147863510604</v>
      </c>
      <c r="AE105" s="120">
        <v>140</v>
      </c>
      <c r="AF105" s="214">
        <v>12.35</v>
      </c>
      <c r="AG105" s="156">
        <f t="shared" si="48"/>
        <v>12.658781637462857</v>
      </c>
      <c r="AH105" s="136">
        <f t="shared" si="49"/>
        <v>127.34121836253715</v>
      </c>
      <c r="AI105" s="120">
        <v>140</v>
      </c>
      <c r="AJ105" s="214">
        <v>3.78</v>
      </c>
      <c r="AK105" s="137">
        <f t="shared" si="50"/>
        <v>3.8745096833691983</v>
      </c>
      <c r="AL105" s="137">
        <f t="shared" si="51"/>
        <v>136.12549031663079</v>
      </c>
      <c r="AM105" s="120">
        <v>140</v>
      </c>
      <c r="AN105" s="214">
        <v>18.41</v>
      </c>
      <c r="AO105" s="156">
        <f t="shared" si="52"/>
        <v>18.90726096333573</v>
      </c>
      <c r="AP105" s="122">
        <f t="shared" si="53"/>
        <v>121.09273903666427</v>
      </c>
      <c r="AQ105" s="120">
        <v>140</v>
      </c>
      <c r="AR105" s="214">
        <v>9.5</v>
      </c>
      <c r="AS105" s="137">
        <f t="shared" si="54"/>
        <v>9.7565985416452694</v>
      </c>
      <c r="AT105" s="122">
        <f t="shared" si="55"/>
        <v>130.24340145835473</v>
      </c>
      <c r="AU105" s="120">
        <v>140</v>
      </c>
      <c r="AV105" s="214">
        <v>20.190000000000001</v>
      </c>
      <c r="AW105" s="137">
        <f t="shared" si="56"/>
        <v>20.735339426928213</v>
      </c>
      <c r="AX105" s="122">
        <f t="shared" si="57"/>
        <v>119.26466057307178</v>
      </c>
      <c r="AY105" s="120">
        <v>140</v>
      </c>
      <c r="AZ105" s="214">
        <v>16.690000000000001</v>
      </c>
      <c r="BA105" s="137">
        <f t="shared" si="58"/>
        <v>17.216672166649481</v>
      </c>
      <c r="BB105" s="122">
        <f t="shared" si="59"/>
        <v>122.78332783335051</v>
      </c>
      <c r="BC105" s="120">
        <v>140</v>
      </c>
      <c r="BD105" s="214">
        <v>17.809999999999999</v>
      </c>
      <c r="BE105" s="137">
        <f t="shared" si="60"/>
        <v>18.372015056202947</v>
      </c>
      <c r="BF105" s="122">
        <f t="shared" si="61"/>
        <v>121.62798494379706</v>
      </c>
      <c r="BG105" s="120">
        <v>130</v>
      </c>
      <c r="BH105" s="214">
        <v>35.28</v>
      </c>
      <c r="BI105" s="137">
        <f t="shared" si="62"/>
        <v>36.39330102093431</v>
      </c>
      <c r="BJ105" s="122">
        <f t="shared" si="63"/>
        <v>93.606698979065698</v>
      </c>
    </row>
    <row r="106" spans="1:62" ht="15" thickBot="1" x14ac:dyDescent="0.4">
      <c r="A106" s="79">
        <v>44273</v>
      </c>
      <c r="B106" s="80">
        <v>99</v>
      </c>
      <c r="C106" s="120">
        <v>140</v>
      </c>
      <c r="D106" s="214">
        <v>6.14</v>
      </c>
      <c r="E106" s="156">
        <f t="shared" si="72"/>
        <v>6.573457706169175</v>
      </c>
      <c r="F106" s="122">
        <f t="shared" si="64"/>
        <v>133.42654229383083</v>
      </c>
      <c r="G106" s="120">
        <v>140</v>
      </c>
      <c r="H106" s="214">
        <v>0.32</v>
      </c>
      <c r="I106" s="157">
        <f t="shared" si="39"/>
        <v>0.34259062963748149</v>
      </c>
      <c r="J106" s="123">
        <f t="shared" si="65"/>
        <v>139.65740937036253</v>
      </c>
      <c r="K106" s="120">
        <v>140</v>
      </c>
      <c r="L106" s="215">
        <v>0.32</v>
      </c>
      <c r="M106" s="156">
        <f t="shared" si="40"/>
        <v>0.34259062963748149</v>
      </c>
      <c r="N106" s="122">
        <f t="shared" si="41"/>
        <v>139.65740937036253</v>
      </c>
      <c r="O106" s="120">
        <v>140</v>
      </c>
      <c r="P106" s="215">
        <v>1.07</v>
      </c>
      <c r="Q106" s="156">
        <f t="shared" si="42"/>
        <v>1.1027517262702258</v>
      </c>
      <c r="R106" s="122">
        <f t="shared" si="43"/>
        <v>138.89724827372979</v>
      </c>
      <c r="S106" s="120">
        <v>140</v>
      </c>
      <c r="T106" s="214">
        <v>6.38</v>
      </c>
      <c r="U106" s="156">
        <f t="shared" si="44"/>
        <v>6.5752859940224671</v>
      </c>
      <c r="V106" s="122">
        <f t="shared" si="45"/>
        <v>133.42471400597753</v>
      </c>
      <c r="W106" s="120">
        <v>140</v>
      </c>
      <c r="X106" s="214">
        <v>2.77</v>
      </c>
      <c r="Y106" s="156">
        <f t="shared" si="46"/>
        <v>2.8547871792229209</v>
      </c>
      <c r="Z106" s="122">
        <f t="shared" si="47"/>
        <v>137.14521282077709</v>
      </c>
      <c r="AA106" s="120">
        <v>140</v>
      </c>
      <c r="AB106" s="214">
        <v>23.6</v>
      </c>
      <c r="AC106" s="156">
        <f t="shared" si="66"/>
        <v>24.190060457014042</v>
      </c>
      <c r="AD106" s="122">
        <f t="shared" si="67"/>
        <v>115.80993954298596</v>
      </c>
      <c r="AE106" s="120">
        <v>140</v>
      </c>
      <c r="AF106" s="214">
        <v>4.76</v>
      </c>
      <c r="AG106" s="156">
        <f t="shared" si="48"/>
        <v>4.8790121938723239</v>
      </c>
      <c r="AH106" s="136">
        <f t="shared" si="49"/>
        <v>135.12098780612769</v>
      </c>
      <c r="AI106" s="120">
        <v>140</v>
      </c>
      <c r="AJ106" s="214">
        <v>4.13</v>
      </c>
      <c r="AK106" s="137">
        <f t="shared" si="50"/>
        <v>4.2332605799774576</v>
      </c>
      <c r="AL106" s="137">
        <f t="shared" si="51"/>
        <v>135.76673942002253</v>
      </c>
      <c r="AM106" s="120">
        <v>140</v>
      </c>
      <c r="AN106" s="214">
        <v>22.15</v>
      </c>
      <c r="AO106" s="156">
        <f t="shared" si="52"/>
        <v>22.74827975762555</v>
      </c>
      <c r="AP106" s="122">
        <f t="shared" si="53"/>
        <v>117.25172024237445</v>
      </c>
      <c r="AQ106" s="120">
        <v>140</v>
      </c>
      <c r="AR106" s="214">
        <v>3.86</v>
      </c>
      <c r="AS106" s="137">
        <f t="shared" si="54"/>
        <v>3.964260039026394</v>
      </c>
      <c r="AT106" s="122">
        <f t="shared" si="55"/>
        <v>136.03573996097361</v>
      </c>
      <c r="AU106" s="120">
        <v>140</v>
      </c>
      <c r="AV106" s="214">
        <v>18.670000000000002</v>
      </c>
      <c r="AW106" s="137">
        <f t="shared" si="56"/>
        <v>19.174283660264972</v>
      </c>
      <c r="AX106" s="122">
        <f t="shared" si="57"/>
        <v>120.82571633973502</v>
      </c>
      <c r="AY106" s="120">
        <v>140</v>
      </c>
      <c r="AZ106" s="214">
        <v>16.7</v>
      </c>
      <c r="BA106" s="137">
        <f t="shared" si="58"/>
        <v>17.226987728163348</v>
      </c>
      <c r="BB106" s="122">
        <f t="shared" si="59"/>
        <v>122.77301227183665</v>
      </c>
      <c r="BC106" s="120">
        <v>140</v>
      </c>
      <c r="BD106" s="214">
        <v>12.63</v>
      </c>
      <c r="BE106" s="137">
        <f t="shared" si="60"/>
        <v>13.028554192018152</v>
      </c>
      <c r="BF106" s="122">
        <f t="shared" si="61"/>
        <v>126.97144580798185</v>
      </c>
      <c r="BG106" s="120">
        <v>130</v>
      </c>
      <c r="BH106" s="214">
        <v>24.38</v>
      </c>
      <c r="BI106" s="137">
        <f t="shared" si="62"/>
        <v>25.149338970815716</v>
      </c>
      <c r="BJ106" s="122">
        <f t="shared" si="63"/>
        <v>104.85066102918428</v>
      </c>
    </row>
    <row r="107" spans="1:62" ht="15" thickBot="1" x14ac:dyDescent="0.4">
      <c r="A107" s="79">
        <v>44274</v>
      </c>
      <c r="B107" s="80">
        <v>100</v>
      </c>
      <c r="C107" s="120">
        <v>140</v>
      </c>
      <c r="D107" s="214">
        <v>13.83</v>
      </c>
      <c r="E107" s="156">
        <f t="shared" si="72"/>
        <v>14.806338774644903</v>
      </c>
      <c r="F107" s="122">
        <f t="shared" si="64"/>
        <v>125.1936612253551</v>
      </c>
      <c r="G107" s="120">
        <v>140</v>
      </c>
      <c r="H107" s="214">
        <v>5</v>
      </c>
      <c r="I107" s="157">
        <f t="shared" si="39"/>
        <v>5.352978588085648</v>
      </c>
      <c r="J107" s="123">
        <f t="shared" si="65"/>
        <v>134.64702141191435</v>
      </c>
      <c r="K107" s="120">
        <v>140</v>
      </c>
      <c r="L107" s="215">
        <v>14.05</v>
      </c>
      <c r="M107" s="156">
        <f t="shared" si="40"/>
        <v>15.041869832520671</v>
      </c>
      <c r="N107" s="122">
        <f t="shared" si="41"/>
        <v>124.95813016747933</v>
      </c>
      <c r="O107" s="120">
        <v>140</v>
      </c>
      <c r="P107" s="215">
        <v>2.12</v>
      </c>
      <c r="Q107" s="156">
        <f t="shared" si="42"/>
        <v>2.1848912707410082</v>
      </c>
      <c r="R107" s="122">
        <f t="shared" si="43"/>
        <v>137.81510872925898</v>
      </c>
      <c r="S107" s="120">
        <v>140</v>
      </c>
      <c r="T107" s="214">
        <v>9.49</v>
      </c>
      <c r="U107" s="156">
        <f t="shared" si="44"/>
        <v>9.7804802638359263</v>
      </c>
      <c r="V107" s="122">
        <f t="shared" si="45"/>
        <v>130.21951973616407</v>
      </c>
      <c r="W107" s="120">
        <v>140</v>
      </c>
      <c r="X107" s="214">
        <v>7.13</v>
      </c>
      <c r="Y107" s="156">
        <f t="shared" si="46"/>
        <v>7.3482428115015974</v>
      </c>
      <c r="Z107" s="122">
        <f t="shared" si="47"/>
        <v>132.65175718849841</v>
      </c>
      <c r="AA107" s="120">
        <v>140</v>
      </c>
      <c r="AB107" s="214">
        <v>17.29</v>
      </c>
      <c r="AC107" s="156">
        <f t="shared" si="66"/>
        <v>17.722294292447998</v>
      </c>
      <c r="AD107" s="122">
        <f t="shared" si="67"/>
        <v>122.277705707552</v>
      </c>
      <c r="AE107" s="120">
        <v>140</v>
      </c>
      <c r="AF107" s="214">
        <v>20.63</v>
      </c>
      <c r="AG107" s="156">
        <f t="shared" si="48"/>
        <v>21.145802848652529</v>
      </c>
      <c r="AH107" s="136">
        <f t="shared" si="49"/>
        <v>118.85419715134748</v>
      </c>
      <c r="AI107" s="120">
        <v>140</v>
      </c>
      <c r="AJ107" s="214">
        <v>17.420000000000002</v>
      </c>
      <c r="AK107" s="137">
        <f t="shared" si="50"/>
        <v>17.855544625473925</v>
      </c>
      <c r="AL107" s="137">
        <f t="shared" si="51"/>
        <v>122.14445537452607</v>
      </c>
      <c r="AM107" s="120">
        <v>140</v>
      </c>
      <c r="AN107" s="214">
        <v>22.9</v>
      </c>
      <c r="AO107" s="156">
        <f t="shared" si="52"/>
        <v>23.518537537229122</v>
      </c>
      <c r="AP107" s="122">
        <f t="shared" si="53"/>
        <v>116.48146246277088</v>
      </c>
      <c r="AQ107" s="120">
        <v>140</v>
      </c>
      <c r="AR107" s="214">
        <v>30.04</v>
      </c>
      <c r="AS107" s="137">
        <f t="shared" si="54"/>
        <v>30.851391599055152</v>
      </c>
      <c r="AT107" s="122">
        <f t="shared" si="55"/>
        <v>109.14860840094485</v>
      </c>
      <c r="AU107" s="120">
        <v>140</v>
      </c>
      <c r="AV107" s="214">
        <v>23.66</v>
      </c>
      <c r="AW107" s="137">
        <f t="shared" si="56"/>
        <v>24.299065420560748</v>
      </c>
      <c r="AX107" s="122">
        <f t="shared" si="57"/>
        <v>115.70093457943925</v>
      </c>
      <c r="AY107" s="120">
        <v>140</v>
      </c>
      <c r="AZ107" s="214">
        <v>29.58</v>
      </c>
      <c r="BA107" s="137">
        <f t="shared" si="58"/>
        <v>30.513430958028252</v>
      </c>
      <c r="BB107" s="122">
        <f t="shared" si="59"/>
        <v>109.48656904197175</v>
      </c>
      <c r="BC107" s="120">
        <v>140</v>
      </c>
      <c r="BD107" s="214">
        <v>30</v>
      </c>
      <c r="BE107" s="137">
        <f t="shared" si="60"/>
        <v>30.946684541610807</v>
      </c>
      <c r="BF107" s="122">
        <f t="shared" si="61"/>
        <v>109.05331545838919</v>
      </c>
      <c r="BG107" s="120">
        <v>130</v>
      </c>
      <c r="BH107" s="214">
        <v>27.12</v>
      </c>
      <c r="BI107" s="137">
        <f t="shared" si="62"/>
        <v>27.975802825616171</v>
      </c>
      <c r="BJ107" s="122">
        <f t="shared" si="63"/>
        <v>102.02419717438383</v>
      </c>
    </row>
    <row r="108" spans="1:62" ht="15" thickBot="1" x14ac:dyDescent="0.4">
      <c r="A108" s="79">
        <v>44275</v>
      </c>
      <c r="B108" s="80">
        <v>101</v>
      </c>
      <c r="C108" s="120">
        <v>140</v>
      </c>
      <c r="D108" s="214">
        <v>23.33</v>
      </c>
      <c r="E108" s="156">
        <f t="shared" si="72"/>
        <v>24.976998092007634</v>
      </c>
      <c r="F108" s="122">
        <f t="shared" si="64"/>
        <v>115.02300190799237</v>
      </c>
      <c r="G108" s="120">
        <v>140</v>
      </c>
      <c r="H108" s="214">
        <v>2</v>
      </c>
      <c r="I108" s="157">
        <f t="shared" si="39"/>
        <v>2.1411914352342594</v>
      </c>
      <c r="J108" s="123">
        <f t="shared" si="65"/>
        <v>137.85880856476575</v>
      </c>
      <c r="K108" s="120">
        <v>140</v>
      </c>
      <c r="L108" s="215">
        <v>0.22</v>
      </c>
      <c r="M108" s="156">
        <f t="shared" si="40"/>
        <v>0.23553105787576853</v>
      </c>
      <c r="N108" s="122">
        <f t="shared" si="41"/>
        <v>139.76446894212424</v>
      </c>
      <c r="O108" s="120">
        <v>130</v>
      </c>
      <c r="P108" s="215">
        <v>0</v>
      </c>
      <c r="Q108" s="156">
        <f t="shared" si="42"/>
        <v>0</v>
      </c>
      <c r="R108" s="122">
        <f t="shared" si="43"/>
        <v>130</v>
      </c>
      <c r="S108" s="120">
        <v>140</v>
      </c>
      <c r="T108" s="214">
        <v>0.71</v>
      </c>
      <c r="U108" s="156">
        <f t="shared" si="44"/>
        <v>0.73173245388024311</v>
      </c>
      <c r="V108" s="122">
        <f t="shared" si="45"/>
        <v>139.26826754611974</v>
      </c>
      <c r="W108" s="120">
        <v>140</v>
      </c>
      <c r="X108" s="214">
        <v>0.17</v>
      </c>
      <c r="Y108" s="156">
        <f t="shared" si="46"/>
        <v>0.17520354529526952</v>
      </c>
      <c r="Z108" s="122">
        <f t="shared" si="47"/>
        <v>139.82479645470474</v>
      </c>
      <c r="AA108" s="120">
        <v>140</v>
      </c>
      <c r="AB108" s="214">
        <v>10.220000000000001</v>
      </c>
      <c r="AC108" s="156">
        <f t="shared" si="66"/>
        <v>10.475526180961166</v>
      </c>
      <c r="AD108" s="122">
        <f t="shared" si="67"/>
        <v>129.52447381903883</v>
      </c>
      <c r="AE108" s="120">
        <v>130</v>
      </c>
      <c r="AF108" s="214">
        <v>4.6900000000000004</v>
      </c>
      <c r="AG108" s="156">
        <f t="shared" si="48"/>
        <v>4.8072620145506724</v>
      </c>
      <c r="AH108" s="136">
        <f t="shared" si="49"/>
        <v>125.19273798544933</v>
      </c>
      <c r="AI108" s="120">
        <v>140</v>
      </c>
      <c r="AJ108" s="214">
        <v>0.69</v>
      </c>
      <c r="AK108" s="137">
        <f t="shared" si="50"/>
        <v>0.70725176759913932</v>
      </c>
      <c r="AL108" s="137">
        <f t="shared" si="51"/>
        <v>139.29274823240087</v>
      </c>
      <c r="AM108" s="120">
        <v>140</v>
      </c>
      <c r="AN108" s="214">
        <v>22.97</v>
      </c>
      <c r="AO108" s="156">
        <f t="shared" si="52"/>
        <v>23.590428263325457</v>
      </c>
      <c r="AP108" s="122">
        <f t="shared" si="53"/>
        <v>116.40957173667454</v>
      </c>
      <c r="AQ108" s="120">
        <v>140</v>
      </c>
      <c r="AR108" s="214">
        <v>2.85</v>
      </c>
      <c r="AS108" s="137">
        <f t="shared" si="54"/>
        <v>2.9269795624935813</v>
      </c>
      <c r="AT108" s="122">
        <f t="shared" si="55"/>
        <v>137.07302043750641</v>
      </c>
      <c r="AU108" s="120">
        <v>140</v>
      </c>
      <c r="AV108" s="214">
        <v>9.8699999999999992</v>
      </c>
      <c r="AW108" s="137">
        <f t="shared" si="56"/>
        <v>10.136592379583034</v>
      </c>
      <c r="AX108" s="122">
        <f t="shared" si="57"/>
        <v>129.86340762041698</v>
      </c>
      <c r="AY108" s="120">
        <v>140</v>
      </c>
      <c r="AZ108" s="214">
        <v>20.32</v>
      </c>
      <c r="BA108" s="137">
        <f t="shared" si="58"/>
        <v>20.961220996184387</v>
      </c>
      <c r="BB108" s="122">
        <f t="shared" si="59"/>
        <v>119.03877900381562</v>
      </c>
      <c r="BC108" s="120">
        <v>140</v>
      </c>
      <c r="BD108" s="214">
        <v>19.22</v>
      </c>
      <c r="BE108" s="137">
        <f t="shared" si="60"/>
        <v>19.826509229658658</v>
      </c>
      <c r="BF108" s="122">
        <f t="shared" si="61"/>
        <v>120.17349077034135</v>
      </c>
      <c r="BG108" s="120">
        <v>130</v>
      </c>
      <c r="BH108" s="214">
        <v>22.19</v>
      </c>
      <c r="BI108" s="137">
        <f t="shared" si="62"/>
        <v>22.890230999278131</v>
      </c>
      <c r="BJ108" s="122">
        <f t="shared" si="63"/>
        <v>107.10976900072187</v>
      </c>
    </row>
    <row r="109" spans="1:62" s="147" customFormat="1" ht="15" thickBot="1" x14ac:dyDescent="0.4">
      <c r="A109" s="144">
        <v>44276</v>
      </c>
      <c r="B109" s="145">
        <v>102</v>
      </c>
      <c r="C109" s="220">
        <v>140</v>
      </c>
      <c r="D109" s="227">
        <v>0</v>
      </c>
      <c r="E109" s="221">
        <f t="shared" si="72"/>
        <v>0</v>
      </c>
      <c r="F109" s="222">
        <f t="shared" si="64"/>
        <v>140</v>
      </c>
      <c r="G109" s="220">
        <v>140</v>
      </c>
      <c r="H109" s="277">
        <v>0</v>
      </c>
      <c r="I109" s="223">
        <f t="shared" si="39"/>
        <v>0</v>
      </c>
      <c r="J109" s="224">
        <f t="shared" si="65"/>
        <v>140</v>
      </c>
      <c r="K109" s="220">
        <v>140</v>
      </c>
      <c r="L109" s="277">
        <v>0</v>
      </c>
      <c r="M109" s="221">
        <f t="shared" si="40"/>
        <v>0</v>
      </c>
      <c r="N109" s="222">
        <f t="shared" si="41"/>
        <v>140</v>
      </c>
      <c r="O109" s="220">
        <v>130</v>
      </c>
      <c r="P109" s="147">
        <v>0</v>
      </c>
      <c r="Q109" s="221">
        <f t="shared" si="42"/>
        <v>0</v>
      </c>
      <c r="R109" s="222">
        <f t="shared" si="43"/>
        <v>130</v>
      </c>
      <c r="S109" s="220">
        <v>140</v>
      </c>
      <c r="T109" s="147">
        <v>0</v>
      </c>
      <c r="U109" s="221">
        <f t="shared" si="44"/>
        <v>0</v>
      </c>
      <c r="V109" s="222">
        <f t="shared" si="45"/>
        <v>140</v>
      </c>
      <c r="W109" s="220">
        <v>140</v>
      </c>
      <c r="X109" s="147">
        <v>0</v>
      </c>
      <c r="Y109" s="221">
        <f t="shared" si="46"/>
        <v>0</v>
      </c>
      <c r="Z109" s="222">
        <f t="shared" si="47"/>
        <v>140</v>
      </c>
      <c r="AA109" s="220">
        <v>130</v>
      </c>
      <c r="AB109" s="147">
        <v>0</v>
      </c>
      <c r="AC109" s="221">
        <f t="shared" si="66"/>
        <v>0</v>
      </c>
      <c r="AD109" s="222">
        <f t="shared" si="67"/>
        <v>130</v>
      </c>
      <c r="AE109" s="220">
        <v>130</v>
      </c>
      <c r="AF109" s="147">
        <v>0</v>
      </c>
      <c r="AG109" s="221">
        <f t="shared" si="48"/>
        <v>0</v>
      </c>
      <c r="AH109" s="225">
        <f t="shared" si="49"/>
        <v>130</v>
      </c>
      <c r="AI109" s="220">
        <v>140</v>
      </c>
      <c r="AJ109" s="147">
        <v>0</v>
      </c>
      <c r="AK109" s="146">
        <f t="shared" si="50"/>
        <v>0</v>
      </c>
      <c r="AL109" s="146">
        <f t="shared" si="51"/>
        <v>140</v>
      </c>
      <c r="AM109" s="220">
        <v>140</v>
      </c>
      <c r="AN109" s="147">
        <v>0</v>
      </c>
      <c r="AO109" s="221">
        <f t="shared" si="52"/>
        <v>0</v>
      </c>
      <c r="AP109" s="222">
        <f t="shared" si="53"/>
        <v>140</v>
      </c>
      <c r="AQ109" s="220">
        <v>140</v>
      </c>
      <c r="AR109" s="147">
        <v>0</v>
      </c>
      <c r="AS109" s="146">
        <f t="shared" si="54"/>
        <v>0</v>
      </c>
      <c r="AT109" s="222">
        <f t="shared" si="55"/>
        <v>140</v>
      </c>
      <c r="AU109" s="220">
        <v>140</v>
      </c>
      <c r="AV109" s="147">
        <v>0</v>
      </c>
      <c r="AW109" s="146">
        <f t="shared" si="56"/>
        <v>0</v>
      </c>
      <c r="AX109" s="222">
        <f t="shared" si="57"/>
        <v>140</v>
      </c>
      <c r="AY109" s="220">
        <v>140</v>
      </c>
      <c r="AZ109" s="147">
        <v>0</v>
      </c>
      <c r="BA109" s="146">
        <f t="shared" si="58"/>
        <v>0</v>
      </c>
      <c r="BB109" s="222">
        <f t="shared" si="59"/>
        <v>140</v>
      </c>
      <c r="BC109" s="220">
        <v>140</v>
      </c>
      <c r="BD109" s="147">
        <v>0</v>
      </c>
      <c r="BE109" s="146">
        <f t="shared" si="60"/>
        <v>0</v>
      </c>
      <c r="BF109" s="222">
        <f t="shared" si="61"/>
        <v>140</v>
      </c>
      <c r="BG109" s="220">
        <v>130</v>
      </c>
      <c r="BH109" s="147">
        <v>0</v>
      </c>
      <c r="BI109" s="146">
        <f t="shared" si="62"/>
        <v>0</v>
      </c>
      <c r="BJ109" s="222">
        <f t="shared" si="63"/>
        <v>130</v>
      </c>
    </row>
    <row r="110" spans="1:62" ht="15" thickBot="1" x14ac:dyDescent="0.4">
      <c r="A110" s="79">
        <v>44277</v>
      </c>
      <c r="B110" s="80">
        <v>103</v>
      </c>
      <c r="C110" s="120">
        <v>140</v>
      </c>
      <c r="D110" s="214">
        <v>0.17</v>
      </c>
      <c r="E110" s="156">
        <f t="shared" si="72"/>
        <v>0.18200127199491206</v>
      </c>
      <c r="F110" s="122">
        <f t="shared" si="64"/>
        <v>139.81799872800508</v>
      </c>
      <c r="G110" s="120">
        <v>140</v>
      </c>
      <c r="H110" s="214">
        <v>0</v>
      </c>
      <c r="I110" s="157">
        <f t="shared" si="39"/>
        <v>0</v>
      </c>
      <c r="J110" s="123">
        <f t="shared" si="65"/>
        <v>140</v>
      </c>
      <c r="K110" s="120">
        <v>130</v>
      </c>
      <c r="L110" s="215">
        <v>0.06</v>
      </c>
      <c r="M110" s="156">
        <f t="shared" si="40"/>
        <v>6.4235743057027769E-2</v>
      </c>
      <c r="N110" s="122">
        <f t="shared" si="41"/>
        <v>129.93576425694297</v>
      </c>
      <c r="O110" s="120">
        <v>130</v>
      </c>
      <c r="P110" s="215">
        <v>0.1</v>
      </c>
      <c r="Q110" s="156">
        <f t="shared" si="42"/>
        <v>0.10306090899721736</v>
      </c>
      <c r="R110" s="122">
        <f t="shared" si="43"/>
        <v>129.89693909100279</v>
      </c>
      <c r="S110" s="120">
        <v>130</v>
      </c>
      <c r="T110" s="214">
        <v>0.08</v>
      </c>
      <c r="U110" s="156">
        <f t="shared" si="44"/>
        <v>8.2448727197773894E-2</v>
      </c>
      <c r="V110" s="122">
        <f t="shared" si="45"/>
        <v>129.91755127280223</v>
      </c>
      <c r="W110" s="120">
        <v>130</v>
      </c>
      <c r="X110" s="214">
        <v>0</v>
      </c>
      <c r="Y110" s="156">
        <f t="shared" si="46"/>
        <v>0</v>
      </c>
      <c r="Z110" s="122">
        <f t="shared" si="47"/>
        <v>130</v>
      </c>
      <c r="AA110" s="120">
        <v>130</v>
      </c>
      <c r="AB110" s="214">
        <v>0</v>
      </c>
      <c r="AC110" s="156">
        <f t="shared" si="66"/>
        <v>0</v>
      </c>
      <c r="AD110" s="122">
        <f t="shared" si="67"/>
        <v>130</v>
      </c>
      <c r="AE110" s="120">
        <v>130</v>
      </c>
      <c r="AF110" s="214">
        <v>0.41</v>
      </c>
      <c r="AG110" s="156">
        <f t="shared" si="48"/>
        <v>0.42025105031253207</v>
      </c>
      <c r="AH110" s="136">
        <f t="shared" si="49"/>
        <v>129.57974894968746</v>
      </c>
      <c r="AI110" s="120">
        <v>140</v>
      </c>
      <c r="AJ110" s="214">
        <v>0.08</v>
      </c>
      <c r="AK110" s="137">
        <f t="shared" si="50"/>
        <v>8.2000204939030652E-2</v>
      </c>
      <c r="AL110" s="137">
        <f t="shared" si="51"/>
        <v>139.91799979506098</v>
      </c>
      <c r="AM110" s="120">
        <v>140</v>
      </c>
      <c r="AN110" s="214">
        <v>0.31</v>
      </c>
      <c r="AO110" s="156">
        <f t="shared" si="52"/>
        <v>0.31837321556947723</v>
      </c>
      <c r="AP110" s="122">
        <f t="shared" si="53"/>
        <v>139.68162678443053</v>
      </c>
      <c r="AQ110" s="120">
        <v>140</v>
      </c>
      <c r="AR110" s="214">
        <v>0</v>
      </c>
      <c r="AS110" s="137">
        <f t="shared" si="54"/>
        <v>0</v>
      </c>
      <c r="AT110" s="122">
        <f t="shared" si="55"/>
        <v>140</v>
      </c>
      <c r="AU110" s="120">
        <v>140</v>
      </c>
      <c r="AV110" s="214">
        <v>0.16</v>
      </c>
      <c r="AW110" s="137">
        <f t="shared" si="56"/>
        <v>0.16432165964876247</v>
      </c>
      <c r="AX110" s="122">
        <f t="shared" si="57"/>
        <v>139.83567834035125</v>
      </c>
      <c r="AY110" s="120">
        <v>140</v>
      </c>
      <c r="AZ110" s="214">
        <v>0.02</v>
      </c>
      <c r="BA110" s="137">
        <f t="shared" si="58"/>
        <v>2.063112302774054E-2</v>
      </c>
      <c r="BB110" s="122">
        <f t="shared" si="59"/>
        <v>139.97936887697227</v>
      </c>
      <c r="BC110" s="120">
        <v>140</v>
      </c>
      <c r="BD110" s="214">
        <v>2.1</v>
      </c>
      <c r="BE110" s="137">
        <f t="shared" si="60"/>
        <v>2.1662679179127569</v>
      </c>
      <c r="BF110" s="122">
        <f t="shared" si="61"/>
        <v>137.83373208208724</v>
      </c>
      <c r="BG110" s="120">
        <v>130</v>
      </c>
      <c r="BH110" s="214">
        <v>1.37</v>
      </c>
      <c r="BI110" s="137">
        <f t="shared" si="62"/>
        <v>1.413231927400227</v>
      </c>
      <c r="BJ110" s="122">
        <f t="shared" si="63"/>
        <v>128.58676807259977</v>
      </c>
    </row>
    <row r="111" spans="1:62" ht="15" thickBot="1" x14ac:dyDescent="0.4">
      <c r="A111" s="79">
        <v>44278</v>
      </c>
      <c r="B111" s="80">
        <v>104</v>
      </c>
      <c r="C111" s="120">
        <v>140</v>
      </c>
      <c r="D111" s="214">
        <v>0.1</v>
      </c>
      <c r="E111" s="156">
        <f t="shared" si="72"/>
        <v>0.10705957176171298</v>
      </c>
      <c r="F111" s="122">
        <f t="shared" si="64"/>
        <v>139.89294042823829</v>
      </c>
      <c r="G111" s="120">
        <v>130</v>
      </c>
      <c r="H111" s="214">
        <v>0.4</v>
      </c>
      <c r="I111" s="157">
        <f t="shared" si="39"/>
        <v>0.42823828704685191</v>
      </c>
      <c r="J111" s="123">
        <f t="shared" si="65"/>
        <v>129.57176171295316</v>
      </c>
      <c r="K111" s="120">
        <v>130</v>
      </c>
      <c r="L111" s="215">
        <v>0.15</v>
      </c>
      <c r="M111" s="156">
        <f t="shared" si="40"/>
        <v>0.16058935764256943</v>
      </c>
      <c r="N111" s="122">
        <f t="shared" si="41"/>
        <v>129.83941064235742</v>
      </c>
      <c r="O111" s="120">
        <v>130</v>
      </c>
      <c r="P111" s="215">
        <v>0</v>
      </c>
      <c r="Q111" s="156">
        <f t="shared" si="42"/>
        <v>0</v>
      </c>
      <c r="R111" s="122">
        <f t="shared" si="43"/>
        <v>130</v>
      </c>
      <c r="S111" s="120">
        <v>130</v>
      </c>
      <c r="T111" s="214">
        <v>0.18</v>
      </c>
      <c r="U111" s="156">
        <f t="shared" si="44"/>
        <v>0.18550963619499125</v>
      </c>
      <c r="V111" s="122">
        <f t="shared" si="45"/>
        <v>129.81449036380502</v>
      </c>
      <c r="W111" s="120">
        <v>130</v>
      </c>
      <c r="X111" s="214">
        <v>0.17</v>
      </c>
      <c r="Y111" s="156">
        <f t="shared" si="46"/>
        <v>0.17520354529526952</v>
      </c>
      <c r="Z111" s="122">
        <f t="shared" si="47"/>
        <v>129.82479645470474</v>
      </c>
      <c r="AA111" s="120">
        <v>130</v>
      </c>
      <c r="AB111" s="214">
        <v>3.53</v>
      </c>
      <c r="AC111" s="156">
        <f t="shared" si="66"/>
        <v>3.6182590429347274</v>
      </c>
      <c r="AD111" s="122">
        <f t="shared" si="67"/>
        <v>126.38174095706528</v>
      </c>
      <c r="AE111" s="120">
        <v>130</v>
      </c>
      <c r="AF111" s="214">
        <v>3.68</v>
      </c>
      <c r="AG111" s="156">
        <f t="shared" si="48"/>
        <v>3.7720094271954099</v>
      </c>
      <c r="AH111" s="136">
        <f t="shared" si="49"/>
        <v>126.22799057280459</v>
      </c>
      <c r="AI111" s="120">
        <v>140</v>
      </c>
      <c r="AJ111" s="214">
        <v>0.35</v>
      </c>
      <c r="AK111" s="137">
        <f t="shared" si="50"/>
        <v>0.3587508966082591</v>
      </c>
      <c r="AL111" s="137">
        <f t="shared" si="51"/>
        <v>139.64124910339174</v>
      </c>
      <c r="AM111" s="120">
        <v>140</v>
      </c>
      <c r="AN111" s="214">
        <v>12.32</v>
      </c>
      <c r="AO111" s="156">
        <f t="shared" si="52"/>
        <v>12.652767792954709</v>
      </c>
      <c r="AP111" s="122">
        <f t="shared" si="53"/>
        <v>127.34723220704529</v>
      </c>
      <c r="AQ111" s="120">
        <v>140</v>
      </c>
      <c r="AR111" s="214">
        <v>0.89</v>
      </c>
      <c r="AS111" s="137">
        <f t="shared" si="54"/>
        <v>0.91403923179624103</v>
      </c>
      <c r="AT111" s="122">
        <f t="shared" si="55"/>
        <v>139.08596076820376</v>
      </c>
      <c r="AU111" s="120">
        <v>140</v>
      </c>
      <c r="AV111" s="214">
        <v>8.15</v>
      </c>
      <c r="AW111" s="137">
        <f t="shared" si="56"/>
        <v>8.3701345383588386</v>
      </c>
      <c r="AX111" s="122">
        <f t="shared" si="57"/>
        <v>131.62986546164117</v>
      </c>
      <c r="AY111" s="120">
        <v>140</v>
      </c>
      <c r="AZ111" s="214">
        <v>10.23</v>
      </c>
      <c r="BA111" s="137">
        <f t="shared" si="58"/>
        <v>10.552819428689286</v>
      </c>
      <c r="BB111" s="122">
        <f t="shared" si="59"/>
        <v>129.44718057131072</v>
      </c>
      <c r="BC111" s="120">
        <v>130</v>
      </c>
      <c r="BD111" s="214">
        <v>9.25</v>
      </c>
      <c r="BE111" s="137">
        <f t="shared" si="60"/>
        <v>9.5418944003299995</v>
      </c>
      <c r="BF111" s="122">
        <f t="shared" si="61"/>
        <v>120.45810559967001</v>
      </c>
      <c r="BG111" s="120">
        <v>130</v>
      </c>
      <c r="BH111" s="214">
        <v>10.27</v>
      </c>
      <c r="BI111" s="137">
        <f t="shared" si="62"/>
        <v>10.594081674744766</v>
      </c>
      <c r="BJ111" s="122">
        <f t="shared" si="63"/>
        <v>119.40591832525523</v>
      </c>
    </row>
    <row r="112" spans="1:62" ht="15" thickBot="1" x14ac:dyDescent="0.4">
      <c r="A112" s="79">
        <v>44279</v>
      </c>
      <c r="B112" s="80">
        <v>105</v>
      </c>
      <c r="C112" s="120">
        <v>140</v>
      </c>
      <c r="D112" s="214">
        <v>0.09</v>
      </c>
      <c r="E112" s="156">
        <f t="shared" si="72"/>
        <v>9.6353614585541661E-2</v>
      </c>
      <c r="F112" s="122">
        <f>C112-E112</f>
        <v>139.90364638541445</v>
      </c>
      <c r="G112" s="120">
        <v>130</v>
      </c>
      <c r="H112" s="214">
        <v>0.65</v>
      </c>
      <c r="I112" s="157">
        <f t="shared" si="39"/>
        <v>0.69588721645113427</v>
      </c>
      <c r="J112" s="123">
        <f t="shared" si="65"/>
        <v>129.30411278354887</v>
      </c>
      <c r="K112" s="120">
        <v>130</v>
      </c>
      <c r="L112" s="215">
        <v>0.21</v>
      </c>
      <c r="M112" s="156">
        <f t="shared" si="40"/>
        <v>0.22482510069959721</v>
      </c>
      <c r="N112" s="122">
        <f t="shared" si="41"/>
        <v>129.7751748993004</v>
      </c>
      <c r="O112" s="120">
        <v>130</v>
      </c>
      <c r="P112" s="215">
        <v>0</v>
      </c>
      <c r="Q112" s="156">
        <f t="shared" si="42"/>
        <v>0</v>
      </c>
      <c r="R112" s="122">
        <f t="shared" si="43"/>
        <v>130</v>
      </c>
      <c r="S112" s="120">
        <v>130</v>
      </c>
      <c r="T112" s="214">
        <v>0.08</v>
      </c>
      <c r="U112" s="156">
        <f t="shared" si="44"/>
        <v>8.2448727197773894E-2</v>
      </c>
      <c r="V112" s="122">
        <f t="shared" si="45"/>
        <v>129.91755127280223</v>
      </c>
      <c r="W112" s="120">
        <v>130</v>
      </c>
      <c r="X112" s="214">
        <v>0</v>
      </c>
      <c r="Y112" s="156">
        <f t="shared" si="46"/>
        <v>0</v>
      </c>
      <c r="Z112" s="122">
        <f t="shared" si="47"/>
        <v>130</v>
      </c>
      <c r="AA112" s="120">
        <v>130</v>
      </c>
      <c r="AB112" s="214">
        <v>0.34</v>
      </c>
      <c r="AC112" s="156">
        <f t="shared" si="66"/>
        <v>0.34850087099088034</v>
      </c>
      <c r="AD112" s="122">
        <f t="shared" si="67"/>
        <v>129.65149912900912</v>
      </c>
      <c r="AE112" s="120">
        <v>130</v>
      </c>
      <c r="AF112" s="214">
        <v>0.31</v>
      </c>
      <c r="AG112" s="156">
        <f t="shared" si="48"/>
        <v>0.31775079413874374</v>
      </c>
      <c r="AH112" s="136">
        <f t="shared" si="49"/>
        <v>129.68224920586127</v>
      </c>
      <c r="AI112" s="120">
        <v>140</v>
      </c>
      <c r="AJ112" s="214">
        <v>2</v>
      </c>
      <c r="AK112" s="137">
        <f t="shared" si="50"/>
        <v>2.0500051234757661</v>
      </c>
      <c r="AL112" s="137">
        <f t="shared" si="51"/>
        <v>137.94999487652424</v>
      </c>
      <c r="AM112" s="120">
        <v>140</v>
      </c>
      <c r="AN112" s="214">
        <v>3.41</v>
      </c>
      <c r="AO112" s="156">
        <f t="shared" si="52"/>
        <v>3.5021053712642498</v>
      </c>
      <c r="AP112" s="122">
        <f t="shared" si="53"/>
        <v>136.49789462873576</v>
      </c>
      <c r="AQ112" s="120">
        <v>140</v>
      </c>
      <c r="AR112" s="214">
        <v>7.0000000000000007E-2</v>
      </c>
      <c r="AS112" s="137">
        <f t="shared" si="54"/>
        <v>7.1890726096333582E-2</v>
      </c>
      <c r="AT112" s="122">
        <f t="shared" si="55"/>
        <v>139.92810927390366</v>
      </c>
      <c r="AU112" s="120">
        <v>140</v>
      </c>
      <c r="AV112" s="214">
        <v>24.48</v>
      </c>
      <c r="AW112" s="137">
        <f t="shared" si="56"/>
        <v>25.141213926260654</v>
      </c>
      <c r="AX112" s="122">
        <f t="shared" si="57"/>
        <v>114.85878607373934</v>
      </c>
      <c r="AY112" s="120">
        <v>130</v>
      </c>
      <c r="AZ112" s="214">
        <v>0.85</v>
      </c>
      <c r="BA112" s="137">
        <f t="shared" si="58"/>
        <v>0.87682272867897293</v>
      </c>
      <c r="BB112" s="122">
        <f t="shared" si="59"/>
        <v>129.12317727132103</v>
      </c>
      <c r="BC112" s="120">
        <v>130</v>
      </c>
      <c r="BD112" s="214">
        <v>1.3</v>
      </c>
      <c r="BE112" s="137">
        <f t="shared" si="60"/>
        <v>1.3410229968031351</v>
      </c>
      <c r="BF112" s="122">
        <f t="shared" si="61"/>
        <v>128.65897700319687</v>
      </c>
      <c r="BG112" s="120">
        <v>130</v>
      </c>
      <c r="BH112" s="214">
        <v>39.799999999999997</v>
      </c>
      <c r="BI112" s="137">
        <f t="shared" si="62"/>
        <v>41.055934825203671</v>
      </c>
      <c r="BJ112" s="122">
        <f t="shared" si="63"/>
        <v>88.944065174796322</v>
      </c>
    </row>
    <row r="113" spans="1:65" ht="15" thickBot="1" x14ac:dyDescent="0.4">
      <c r="A113" s="79">
        <v>44280</v>
      </c>
      <c r="B113" s="80">
        <v>106</v>
      </c>
      <c r="C113" s="120">
        <v>130</v>
      </c>
      <c r="D113" s="214">
        <v>8.16</v>
      </c>
      <c r="E113" s="156">
        <f t="shared" si="72"/>
        <v>8.7360610557557763</v>
      </c>
      <c r="F113" s="122">
        <f t="shared" si="64"/>
        <v>121.26393894424422</v>
      </c>
      <c r="G113" s="120">
        <v>130</v>
      </c>
      <c r="H113" s="214">
        <v>0</v>
      </c>
      <c r="I113" s="157">
        <f t="shared" si="39"/>
        <v>0</v>
      </c>
      <c r="J113" s="123">
        <f t="shared" si="65"/>
        <v>130</v>
      </c>
      <c r="K113" s="120">
        <v>130</v>
      </c>
      <c r="L113" s="215">
        <v>2.1</v>
      </c>
      <c r="M113" s="156">
        <f t="shared" si="40"/>
        <v>2.2482510069959725</v>
      </c>
      <c r="N113" s="122">
        <f t="shared" si="41"/>
        <v>127.75174899300403</v>
      </c>
      <c r="O113" s="120">
        <v>130</v>
      </c>
      <c r="P113" s="215">
        <v>0.09</v>
      </c>
      <c r="Q113" s="156">
        <f t="shared" si="42"/>
        <v>9.2754818097495625E-2</v>
      </c>
      <c r="R113" s="122">
        <f t="shared" si="43"/>
        <v>129.90724518190251</v>
      </c>
      <c r="S113" s="120">
        <v>130</v>
      </c>
      <c r="T113" s="214">
        <v>0.09</v>
      </c>
      <c r="U113" s="156">
        <f t="shared" si="44"/>
        <v>9.2754818097495625E-2</v>
      </c>
      <c r="V113" s="122">
        <f t="shared" si="45"/>
        <v>129.90724518190251</v>
      </c>
      <c r="W113" s="120">
        <v>130</v>
      </c>
      <c r="X113" s="214">
        <v>0</v>
      </c>
      <c r="Y113" s="156">
        <f t="shared" si="46"/>
        <v>0</v>
      </c>
      <c r="Z113" s="122">
        <f t="shared" si="47"/>
        <v>130</v>
      </c>
      <c r="AA113" s="120">
        <v>130</v>
      </c>
      <c r="AB113" s="214">
        <v>0.18</v>
      </c>
      <c r="AC113" s="156">
        <f t="shared" si="66"/>
        <v>0.18450046111281895</v>
      </c>
      <c r="AD113" s="122">
        <f t="shared" si="67"/>
        <v>129.81549953888717</v>
      </c>
      <c r="AE113" s="120">
        <v>130</v>
      </c>
      <c r="AF113" s="214">
        <v>0.73</v>
      </c>
      <c r="AG113" s="156">
        <f t="shared" si="48"/>
        <v>0.74825187006865468</v>
      </c>
      <c r="AH113" s="136">
        <f t="shared" si="49"/>
        <v>129.25174812993134</v>
      </c>
      <c r="AI113" s="120">
        <v>130</v>
      </c>
      <c r="AJ113" s="214">
        <v>0.2</v>
      </c>
      <c r="AK113" s="137">
        <f t="shared" si="50"/>
        <v>0.20500051234757663</v>
      </c>
      <c r="AL113" s="137">
        <f t="shared" si="51"/>
        <v>129.79499948765243</v>
      </c>
      <c r="AM113" s="120">
        <v>140</v>
      </c>
      <c r="AN113" s="214">
        <v>2.0299999999999998</v>
      </c>
      <c r="AO113" s="156">
        <f t="shared" si="52"/>
        <v>2.0848310567936732</v>
      </c>
      <c r="AP113" s="122">
        <f t="shared" si="53"/>
        <v>137.91516894320634</v>
      </c>
      <c r="AQ113" s="120">
        <v>130</v>
      </c>
      <c r="AR113" s="214">
        <v>0.15</v>
      </c>
      <c r="AS113" s="137">
        <f t="shared" si="54"/>
        <v>0.15405155592071479</v>
      </c>
      <c r="AT113" s="122">
        <f t="shared" si="55"/>
        <v>129.84594844407928</v>
      </c>
      <c r="AU113" s="120">
        <v>140</v>
      </c>
      <c r="AV113" s="214">
        <v>13.68</v>
      </c>
      <c r="AW113" s="137">
        <f t="shared" si="56"/>
        <v>14.049501899969188</v>
      </c>
      <c r="AX113" s="122">
        <f t="shared" si="57"/>
        <v>125.95049810003081</v>
      </c>
      <c r="AY113" s="120">
        <v>130</v>
      </c>
      <c r="AZ113" s="214">
        <v>7.26</v>
      </c>
      <c r="BA113" s="137">
        <f t="shared" si="58"/>
        <v>7.4890976590698157</v>
      </c>
      <c r="BB113" s="122">
        <f t="shared" si="59"/>
        <v>122.51090234093019</v>
      </c>
      <c r="BC113" s="120">
        <v>130</v>
      </c>
      <c r="BD113" s="214">
        <v>2.8</v>
      </c>
      <c r="BE113" s="137">
        <f t="shared" si="60"/>
        <v>2.8883572238836752</v>
      </c>
      <c r="BF113" s="122">
        <f t="shared" si="61"/>
        <v>127.11164277611633</v>
      </c>
      <c r="BG113" s="120">
        <v>130</v>
      </c>
      <c r="BH113" s="214">
        <v>11.21</v>
      </c>
      <c r="BI113" s="137">
        <f t="shared" si="62"/>
        <v>11.563744457048573</v>
      </c>
      <c r="BJ113" s="122">
        <f t="shared" si="63"/>
        <v>118.43625554295143</v>
      </c>
    </row>
    <row r="114" spans="1:65" ht="15" thickBot="1" x14ac:dyDescent="0.4">
      <c r="A114" s="79">
        <v>44281</v>
      </c>
      <c r="B114" s="80">
        <v>107</v>
      </c>
      <c r="C114" s="120">
        <v>130</v>
      </c>
      <c r="D114" s="214">
        <v>0.54</v>
      </c>
      <c r="E114" s="156">
        <f t="shared" si="72"/>
        <v>0.57812168751324999</v>
      </c>
      <c r="F114" s="122">
        <f t="shared" si="64"/>
        <v>129.42187831248674</v>
      </c>
      <c r="G114" s="120">
        <v>130</v>
      </c>
      <c r="H114" s="214">
        <v>0.35</v>
      </c>
      <c r="I114" s="157">
        <f t="shared" si="39"/>
        <v>0.3747085011659953</v>
      </c>
      <c r="J114" s="123">
        <f t="shared" si="65"/>
        <v>129.625291498834</v>
      </c>
      <c r="K114" s="120">
        <v>130</v>
      </c>
      <c r="L114" s="215">
        <v>0.82</v>
      </c>
      <c r="M114" s="156">
        <f t="shared" si="40"/>
        <v>0.87788848844604617</v>
      </c>
      <c r="N114" s="122">
        <f t="shared" si="41"/>
        <v>129.12211151155395</v>
      </c>
      <c r="O114" s="120">
        <v>130</v>
      </c>
      <c r="P114" s="215">
        <v>0</v>
      </c>
      <c r="Q114" s="156">
        <f t="shared" si="42"/>
        <v>0</v>
      </c>
      <c r="R114" s="122">
        <f t="shared" si="43"/>
        <v>130</v>
      </c>
      <c r="S114" s="120">
        <v>130</v>
      </c>
      <c r="T114" s="214">
        <v>1.25</v>
      </c>
      <c r="U114" s="156">
        <f t="shared" si="44"/>
        <v>1.2882613624652171</v>
      </c>
      <c r="V114" s="122">
        <f t="shared" si="45"/>
        <v>128.71173863753478</v>
      </c>
      <c r="W114" s="120">
        <v>130</v>
      </c>
      <c r="X114" s="279">
        <v>0.55000000000000004</v>
      </c>
      <c r="Y114" s="156">
        <f t="shared" si="46"/>
        <v>0.56683499948469551</v>
      </c>
      <c r="Z114" s="122">
        <f t="shared" si="47"/>
        <v>129.43316500051532</v>
      </c>
      <c r="AA114" s="120">
        <v>130</v>
      </c>
      <c r="AB114" s="214">
        <v>1.03</v>
      </c>
      <c r="AC114" s="156">
        <f t="shared" si="66"/>
        <v>1.0557526385900196</v>
      </c>
      <c r="AD114" s="122">
        <f t="shared" si="67"/>
        <v>128.94424736140999</v>
      </c>
      <c r="AE114" s="120">
        <v>130</v>
      </c>
      <c r="AF114" s="214">
        <v>0.32</v>
      </c>
      <c r="AG114" s="156">
        <f t="shared" si="48"/>
        <v>0.32800081975612261</v>
      </c>
      <c r="AH114" s="136">
        <f t="shared" si="49"/>
        <v>129.67199918024389</v>
      </c>
      <c r="AI114" s="120">
        <v>130</v>
      </c>
      <c r="AJ114" s="214">
        <v>1.08</v>
      </c>
      <c r="AK114" s="137">
        <f t="shared" si="50"/>
        <v>1.107002766676914</v>
      </c>
      <c r="AL114" s="137">
        <f t="shared" si="51"/>
        <v>128.89299723332309</v>
      </c>
      <c r="AM114" s="120">
        <v>130</v>
      </c>
      <c r="AN114" s="214">
        <v>7.02</v>
      </c>
      <c r="AO114" s="156">
        <f t="shared" si="52"/>
        <v>7.209612817089452</v>
      </c>
      <c r="AP114" s="122">
        <f t="shared" si="53"/>
        <v>122.79038718291055</v>
      </c>
      <c r="AQ114" s="120">
        <v>130</v>
      </c>
      <c r="AR114" s="214">
        <v>3.75</v>
      </c>
      <c r="AS114" s="137">
        <f t="shared" si="54"/>
        <v>3.8512888980178697</v>
      </c>
      <c r="AT114" s="122">
        <f t="shared" si="55"/>
        <v>126.14871110198213</v>
      </c>
      <c r="AU114" s="120">
        <v>130</v>
      </c>
      <c r="AV114" s="214">
        <v>11.31</v>
      </c>
      <c r="AW114" s="137">
        <f t="shared" si="56"/>
        <v>11.615487316421897</v>
      </c>
      <c r="AX114" s="122">
        <f t="shared" si="57"/>
        <v>118.38451268357811</v>
      </c>
      <c r="AY114" s="120">
        <v>130</v>
      </c>
      <c r="AZ114" s="214">
        <v>21.16</v>
      </c>
      <c r="BA114" s="137">
        <f t="shared" si="58"/>
        <v>21.827728163349491</v>
      </c>
      <c r="BB114" s="122">
        <f t="shared" si="59"/>
        <v>108.17227183665051</v>
      </c>
      <c r="BC114" s="120">
        <v>130</v>
      </c>
      <c r="BD114" s="214">
        <v>11.12</v>
      </c>
      <c r="BE114" s="137">
        <f t="shared" si="60"/>
        <v>11.470904403423738</v>
      </c>
      <c r="BF114" s="122">
        <f t="shared" si="61"/>
        <v>118.52909559657627</v>
      </c>
      <c r="BG114" s="120">
        <v>130</v>
      </c>
      <c r="BH114" s="214">
        <v>22.2</v>
      </c>
      <c r="BI114" s="137">
        <f t="shared" si="62"/>
        <v>22.900546560791998</v>
      </c>
      <c r="BJ114" s="122">
        <f t="shared" si="63"/>
        <v>107.09945343920801</v>
      </c>
    </row>
    <row r="115" spans="1:65" ht="15" thickBot="1" x14ac:dyDescent="0.4">
      <c r="A115" s="79">
        <v>44282</v>
      </c>
      <c r="B115" s="80">
        <v>108</v>
      </c>
      <c r="C115" s="120">
        <v>130</v>
      </c>
      <c r="D115" s="214">
        <v>7.0000000000000007E-2</v>
      </c>
      <c r="E115" s="156">
        <f t="shared" si="72"/>
        <v>7.4941700233199071E-2</v>
      </c>
      <c r="F115" s="122">
        <f t="shared" si="64"/>
        <v>129.92505829976679</v>
      </c>
      <c r="G115" s="120">
        <v>130</v>
      </c>
      <c r="H115" s="214">
        <v>0.27</v>
      </c>
      <c r="I115" s="157">
        <f t="shared" si="39"/>
        <v>0.289060843756625</v>
      </c>
      <c r="J115" s="123">
        <f t="shared" si="65"/>
        <v>129.71093915624337</v>
      </c>
      <c r="K115" s="120">
        <v>130</v>
      </c>
      <c r="L115" s="215">
        <v>0</v>
      </c>
      <c r="M115" s="156">
        <f t="shared" si="40"/>
        <v>0</v>
      </c>
      <c r="N115" s="122">
        <f t="shared" si="41"/>
        <v>130</v>
      </c>
      <c r="O115" s="120">
        <v>130</v>
      </c>
      <c r="P115" s="215">
        <v>0</v>
      </c>
      <c r="Q115" s="156">
        <f t="shared" si="42"/>
        <v>0</v>
      </c>
      <c r="R115" s="122">
        <f t="shared" si="43"/>
        <v>130</v>
      </c>
      <c r="S115" s="120">
        <v>130</v>
      </c>
      <c r="T115" s="214">
        <v>7.0000000000000007E-2</v>
      </c>
      <c r="U115" s="156">
        <f t="shared" si="44"/>
        <v>7.2142636298052162E-2</v>
      </c>
      <c r="V115" s="122">
        <f t="shared" si="45"/>
        <v>129.92785736370195</v>
      </c>
      <c r="W115" s="120">
        <v>130</v>
      </c>
      <c r="X115" s="214">
        <v>0</v>
      </c>
      <c r="Y115" s="156">
        <f t="shared" si="46"/>
        <v>0</v>
      </c>
      <c r="Z115" s="122">
        <f t="shared" si="47"/>
        <v>130</v>
      </c>
      <c r="AA115" s="120">
        <v>130</v>
      </c>
      <c r="AB115" s="214">
        <v>1.03</v>
      </c>
      <c r="AC115" s="156">
        <f t="shared" si="66"/>
        <v>1.0557526385900196</v>
      </c>
      <c r="AD115" s="122">
        <f t="shared" si="67"/>
        <v>128.94424736140999</v>
      </c>
      <c r="AE115" s="120">
        <v>130</v>
      </c>
      <c r="AF115" s="214">
        <v>2.2000000000000002</v>
      </c>
      <c r="AG115" s="156">
        <f t="shared" si="48"/>
        <v>2.255005635823343</v>
      </c>
      <c r="AH115" s="136">
        <f t="shared" si="49"/>
        <v>127.74499436417666</v>
      </c>
      <c r="AI115" s="120">
        <v>130</v>
      </c>
      <c r="AJ115" s="214">
        <v>0.09</v>
      </c>
      <c r="AK115" s="137">
        <f t="shared" si="50"/>
        <v>9.2250230556409477E-2</v>
      </c>
      <c r="AL115" s="137">
        <f t="shared" si="51"/>
        <v>129.9077497694436</v>
      </c>
      <c r="AM115" s="120">
        <v>130</v>
      </c>
      <c r="AN115" s="214">
        <v>4.4400000000000004</v>
      </c>
      <c r="AO115" s="156">
        <f t="shared" si="52"/>
        <v>4.5599260552531584</v>
      </c>
      <c r="AP115" s="122">
        <f t="shared" si="53"/>
        <v>125.44007394474684</v>
      </c>
      <c r="AQ115" s="120">
        <v>130</v>
      </c>
      <c r="AR115" s="214">
        <v>3.27</v>
      </c>
      <c r="AS115" s="137">
        <f t="shared" si="54"/>
        <v>3.3583239190715828</v>
      </c>
      <c r="AT115" s="122">
        <f t="shared" si="55"/>
        <v>126.64167608092842</v>
      </c>
      <c r="AU115" s="120">
        <v>130</v>
      </c>
      <c r="AV115" s="214">
        <v>9.5299999999999994</v>
      </c>
      <c r="AW115" s="137">
        <f t="shared" si="56"/>
        <v>9.7874088528294134</v>
      </c>
      <c r="AX115" s="122">
        <f t="shared" si="57"/>
        <v>120.21259114717058</v>
      </c>
      <c r="AY115" s="120">
        <v>130</v>
      </c>
      <c r="AZ115" s="214">
        <v>19.809999999999999</v>
      </c>
      <c r="BA115" s="137">
        <f t="shared" si="58"/>
        <v>20.435127358977002</v>
      </c>
      <c r="BB115" s="122">
        <f t="shared" si="59"/>
        <v>109.564872641023</v>
      </c>
      <c r="BC115" s="120">
        <v>130</v>
      </c>
      <c r="BD115" s="214">
        <v>4.96</v>
      </c>
      <c r="BE115" s="137">
        <f t="shared" si="60"/>
        <v>5.1165185108796534</v>
      </c>
      <c r="BF115" s="122">
        <f t="shared" si="61"/>
        <v>124.88348148912034</v>
      </c>
      <c r="BG115" s="120">
        <v>130</v>
      </c>
      <c r="BH115" s="214">
        <v>4.55</v>
      </c>
      <c r="BI115" s="137">
        <f t="shared" si="62"/>
        <v>4.693580488810972</v>
      </c>
      <c r="BJ115" s="122">
        <f t="shared" si="63"/>
        <v>125.30641951118903</v>
      </c>
    </row>
    <row r="116" spans="1:65" s="147" customFormat="1" ht="15" thickBot="1" x14ac:dyDescent="0.4">
      <c r="A116" s="144">
        <v>44283</v>
      </c>
      <c r="B116" s="145">
        <v>109</v>
      </c>
      <c r="C116" s="220">
        <v>130</v>
      </c>
      <c r="D116" s="227">
        <v>0</v>
      </c>
      <c r="E116" s="221">
        <f t="shared" si="72"/>
        <v>0</v>
      </c>
      <c r="F116" s="222">
        <f t="shared" si="64"/>
        <v>130</v>
      </c>
      <c r="G116" s="220">
        <v>130</v>
      </c>
      <c r="H116" s="147">
        <v>0</v>
      </c>
      <c r="I116" s="223">
        <f t="shared" si="39"/>
        <v>0</v>
      </c>
      <c r="J116" s="224">
        <f t="shared" si="65"/>
        <v>130</v>
      </c>
      <c r="K116" s="220">
        <v>130</v>
      </c>
      <c r="L116" s="147">
        <v>0</v>
      </c>
      <c r="M116" s="221">
        <f t="shared" si="40"/>
        <v>0</v>
      </c>
      <c r="N116" s="222">
        <f t="shared" si="41"/>
        <v>130</v>
      </c>
      <c r="O116" s="220">
        <v>130</v>
      </c>
      <c r="P116" s="147">
        <v>0</v>
      </c>
      <c r="Q116" s="221">
        <f t="shared" si="42"/>
        <v>0</v>
      </c>
      <c r="R116" s="222">
        <f t="shared" si="43"/>
        <v>130</v>
      </c>
      <c r="S116" s="220">
        <v>130</v>
      </c>
      <c r="T116" s="147">
        <v>0</v>
      </c>
      <c r="U116" s="221">
        <f t="shared" si="44"/>
        <v>0</v>
      </c>
      <c r="V116" s="222">
        <f t="shared" si="45"/>
        <v>130</v>
      </c>
      <c r="W116" s="220">
        <v>130</v>
      </c>
      <c r="X116" s="147">
        <v>0</v>
      </c>
      <c r="Y116" s="221">
        <f t="shared" si="46"/>
        <v>0</v>
      </c>
      <c r="Z116" s="222">
        <f t="shared" si="47"/>
        <v>130</v>
      </c>
      <c r="AA116" s="220">
        <v>130</v>
      </c>
      <c r="AB116" s="147">
        <v>0</v>
      </c>
      <c r="AC116" s="221">
        <f t="shared" si="66"/>
        <v>0</v>
      </c>
      <c r="AD116" s="222">
        <f t="shared" si="67"/>
        <v>130</v>
      </c>
      <c r="AE116" s="220">
        <v>130</v>
      </c>
      <c r="AF116" s="147">
        <v>0</v>
      </c>
      <c r="AG116" s="221">
        <f t="shared" si="48"/>
        <v>0</v>
      </c>
      <c r="AH116" s="225">
        <f t="shared" si="49"/>
        <v>130</v>
      </c>
      <c r="AI116" s="220">
        <v>130</v>
      </c>
      <c r="AJ116" s="147">
        <v>0</v>
      </c>
      <c r="AK116" s="146">
        <f t="shared" si="50"/>
        <v>0</v>
      </c>
      <c r="AL116" s="146">
        <f t="shared" si="51"/>
        <v>130</v>
      </c>
      <c r="AM116" s="220">
        <v>130</v>
      </c>
      <c r="AN116" s="147">
        <v>0</v>
      </c>
      <c r="AO116" s="221">
        <f t="shared" si="52"/>
        <v>0</v>
      </c>
      <c r="AP116" s="222">
        <f t="shared" si="53"/>
        <v>130</v>
      </c>
      <c r="AQ116" s="220">
        <v>130</v>
      </c>
      <c r="AR116" s="147">
        <v>0</v>
      </c>
      <c r="AS116" s="146">
        <f t="shared" si="54"/>
        <v>0</v>
      </c>
      <c r="AT116" s="222">
        <f t="shared" si="55"/>
        <v>130</v>
      </c>
      <c r="AU116" s="220">
        <v>130</v>
      </c>
      <c r="AV116" s="147">
        <v>0</v>
      </c>
      <c r="AW116" s="146">
        <f t="shared" si="56"/>
        <v>0</v>
      </c>
      <c r="AX116" s="222">
        <f t="shared" si="57"/>
        <v>130</v>
      </c>
      <c r="AY116" s="220">
        <v>130</v>
      </c>
      <c r="AZ116" s="147">
        <v>0</v>
      </c>
      <c r="BA116" s="146">
        <f t="shared" si="58"/>
        <v>0</v>
      </c>
      <c r="BB116" s="222">
        <f t="shared" si="59"/>
        <v>130</v>
      </c>
      <c r="BC116" s="220">
        <v>130</v>
      </c>
      <c r="BD116" s="147">
        <v>0</v>
      </c>
      <c r="BE116" s="146">
        <f t="shared" si="60"/>
        <v>0</v>
      </c>
      <c r="BF116" s="222">
        <f t="shared" si="61"/>
        <v>130</v>
      </c>
      <c r="BG116" s="220">
        <v>130</v>
      </c>
      <c r="BH116" s="147">
        <v>0</v>
      </c>
      <c r="BI116" s="146">
        <f t="shared" si="62"/>
        <v>0</v>
      </c>
      <c r="BJ116" s="222">
        <f t="shared" si="63"/>
        <v>130</v>
      </c>
    </row>
    <row r="117" spans="1:65" ht="15" thickBot="1" x14ac:dyDescent="0.4">
      <c r="A117" s="79">
        <v>44284</v>
      </c>
      <c r="B117" s="80">
        <v>110</v>
      </c>
      <c r="C117" s="120">
        <v>130</v>
      </c>
      <c r="D117" s="214">
        <v>0.08</v>
      </c>
      <c r="E117" s="156">
        <f t="shared" si="72"/>
        <v>8.5647657409370373E-2</v>
      </c>
      <c r="F117" s="122">
        <f t="shared" si="64"/>
        <v>129.91435234259063</v>
      </c>
      <c r="G117" s="120">
        <v>130</v>
      </c>
      <c r="H117" s="214">
        <v>0</v>
      </c>
      <c r="I117" s="157">
        <f t="shared" si="39"/>
        <v>0</v>
      </c>
      <c r="J117" s="123">
        <f t="shared" si="65"/>
        <v>130</v>
      </c>
      <c r="K117" s="120">
        <v>130</v>
      </c>
      <c r="L117" s="215">
        <v>0</v>
      </c>
      <c r="M117" s="156">
        <f t="shared" si="40"/>
        <v>0</v>
      </c>
      <c r="N117" s="122">
        <f t="shared" si="41"/>
        <v>130</v>
      </c>
      <c r="O117" s="120">
        <v>130</v>
      </c>
      <c r="P117" s="215">
        <v>0</v>
      </c>
      <c r="Q117" s="156">
        <f t="shared" si="42"/>
        <v>0</v>
      </c>
      <c r="R117" s="122">
        <f t="shared" si="43"/>
        <v>130</v>
      </c>
      <c r="S117" s="120">
        <v>130</v>
      </c>
      <c r="T117" s="214">
        <v>0.08</v>
      </c>
      <c r="U117" s="156">
        <f t="shared" si="44"/>
        <v>8.2448727197773894E-2</v>
      </c>
      <c r="V117" s="122">
        <f t="shared" si="45"/>
        <v>129.91755127280223</v>
      </c>
      <c r="W117" s="120">
        <v>130</v>
      </c>
      <c r="X117" s="214">
        <v>0</v>
      </c>
      <c r="Y117" s="156">
        <f t="shared" si="46"/>
        <v>0</v>
      </c>
      <c r="Z117" s="122">
        <f t="shared" si="47"/>
        <v>130</v>
      </c>
      <c r="AA117" s="120">
        <v>130</v>
      </c>
      <c r="AB117" s="214">
        <v>0</v>
      </c>
      <c r="AC117" s="156">
        <f>AB118/BV$14*100</f>
        <v>16.379540936571374</v>
      </c>
      <c r="AD117" s="122">
        <f t="shared" si="67"/>
        <v>113.62045906342863</v>
      </c>
      <c r="AE117" s="120">
        <v>130</v>
      </c>
      <c r="AF117" s="214">
        <v>0.2</v>
      </c>
      <c r="AG117" s="156">
        <f t="shared" si="48"/>
        <v>0.20500051234757663</v>
      </c>
      <c r="AH117" s="136">
        <f t="shared" si="49"/>
        <v>129.79499948765243</v>
      </c>
      <c r="AI117" s="120">
        <v>130</v>
      </c>
      <c r="AJ117" s="214">
        <v>0.69</v>
      </c>
      <c r="AK117" s="137">
        <f t="shared" si="50"/>
        <v>0.70725176759913932</v>
      </c>
      <c r="AL117" s="137">
        <f t="shared" si="51"/>
        <v>129.29274823240087</v>
      </c>
      <c r="AM117" s="120">
        <v>130</v>
      </c>
      <c r="AN117" s="214">
        <v>8.48</v>
      </c>
      <c r="AO117" s="156">
        <f t="shared" si="52"/>
        <v>8.7090479613844103</v>
      </c>
      <c r="AP117" s="122">
        <f t="shared" si="53"/>
        <v>121.29095203861559</v>
      </c>
      <c r="AQ117" s="120">
        <v>130</v>
      </c>
      <c r="AR117" s="214">
        <v>0.16</v>
      </c>
      <c r="AS117" s="137">
        <f t="shared" si="54"/>
        <v>0.16432165964876247</v>
      </c>
      <c r="AT117" s="122">
        <f t="shared" si="55"/>
        <v>129.83567834035125</v>
      </c>
      <c r="AU117" s="120">
        <v>130</v>
      </c>
      <c r="AV117" s="214">
        <v>4.95</v>
      </c>
      <c r="AW117" s="137">
        <f t="shared" si="56"/>
        <v>5.0837013453835889</v>
      </c>
      <c r="AX117" s="122">
        <f t="shared" si="57"/>
        <v>124.91629865461641</v>
      </c>
      <c r="AY117" s="120">
        <v>130</v>
      </c>
      <c r="AZ117" s="214">
        <v>9.94</v>
      </c>
      <c r="BA117" s="137">
        <f t="shared" si="58"/>
        <v>10.253668144787047</v>
      </c>
      <c r="BB117" s="122">
        <f t="shared" si="59"/>
        <v>119.74633185521296</v>
      </c>
      <c r="BC117" s="120">
        <v>130</v>
      </c>
      <c r="BD117" s="214">
        <v>12.15</v>
      </c>
      <c r="BE117" s="137">
        <f t="shared" si="60"/>
        <v>12.533407239352378</v>
      </c>
      <c r="BF117" s="122">
        <f t="shared" si="61"/>
        <v>117.46659276064761</v>
      </c>
      <c r="BG117" s="120">
        <v>130</v>
      </c>
      <c r="BH117" s="214">
        <v>15.13</v>
      </c>
      <c r="BI117" s="137">
        <f t="shared" si="62"/>
        <v>15.607444570485718</v>
      </c>
      <c r="BJ117" s="122">
        <f t="shared" si="63"/>
        <v>114.39255542951429</v>
      </c>
      <c r="BM117" s="278"/>
    </row>
    <row r="118" spans="1:65" ht="15" thickBot="1" x14ac:dyDescent="0.4">
      <c r="A118" s="79">
        <v>44285</v>
      </c>
      <c r="B118" s="80">
        <v>111</v>
      </c>
      <c r="C118" s="120">
        <v>130</v>
      </c>
      <c r="D118" s="214">
        <v>0.85</v>
      </c>
      <c r="E118" s="156">
        <f t="shared" si="72"/>
        <v>0.91000635997456003</v>
      </c>
      <c r="F118" s="122">
        <f t="shared" si="64"/>
        <v>129.08999364002543</v>
      </c>
      <c r="G118" s="120">
        <v>130</v>
      </c>
      <c r="H118" s="214">
        <v>0</v>
      </c>
      <c r="I118" s="157">
        <f t="shared" si="39"/>
        <v>0</v>
      </c>
      <c r="J118" s="123">
        <f t="shared" si="65"/>
        <v>130</v>
      </c>
      <c r="K118" s="120">
        <v>130</v>
      </c>
      <c r="L118" s="215">
        <v>0.23</v>
      </c>
      <c r="M118" s="156">
        <f t="shared" si="40"/>
        <v>0.24623701505193984</v>
      </c>
      <c r="N118" s="122">
        <f t="shared" si="41"/>
        <v>129.75376298494805</v>
      </c>
      <c r="O118" s="120">
        <v>130</v>
      </c>
      <c r="P118" s="215">
        <v>0</v>
      </c>
      <c r="Q118" s="156">
        <f t="shared" si="42"/>
        <v>0</v>
      </c>
      <c r="R118" s="122">
        <f t="shared" si="43"/>
        <v>130</v>
      </c>
      <c r="S118" s="120">
        <v>130</v>
      </c>
      <c r="T118" s="214">
        <v>2.4900000000000002</v>
      </c>
      <c r="U118" s="156">
        <f t="shared" si="44"/>
        <v>2.5662166340307122</v>
      </c>
      <c r="V118" s="122">
        <f t="shared" si="45"/>
        <v>127.43378336596929</v>
      </c>
      <c r="W118" s="120">
        <v>130</v>
      </c>
      <c r="X118" s="214">
        <v>0.08</v>
      </c>
      <c r="Y118" s="156">
        <f t="shared" si="46"/>
        <v>8.2448727197773894E-2</v>
      </c>
      <c r="Z118" s="122">
        <f t="shared" si="47"/>
        <v>129.91755127280223</v>
      </c>
      <c r="AA118" s="120">
        <v>130</v>
      </c>
      <c r="AB118" s="214">
        <v>15.98</v>
      </c>
      <c r="AC118" s="156">
        <f>AB119/BV$14*100</f>
        <v>0.1640004098780613</v>
      </c>
      <c r="AD118" s="122">
        <f t="shared" si="67"/>
        <v>129.83599959012193</v>
      </c>
      <c r="AE118" s="120">
        <v>130</v>
      </c>
      <c r="AF118" s="214">
        <v>5.35</v>
      </c>
      <c r="AG118" s="156">
        <f t="shared" si="48"/>
        <v>5.4837637052976742</v>
      </c>
      <c r="AH118" s="136">
        <f t="shared" si="49"/>
        <v>124.51623629470232</v>
      </c>
      <c r="AI118" s="120">
        <v>130</v>
      </c>
      <c r="AJ118" s="214">
        <v>10.48</v>
      </c>
      <c r="AK118" s="137">
        <f t="shared" si="50"/>
        <v>10.742026847013015</v>
      </c>
      <c r="AL118" s="137">
        <f t="shared" si="51"/>
        <v>119.25797315298698</v>
      </c>
      <c r="AM118" s="120">
        <v>130</v>
      </c>
      <c r="AN118" s="214">
        <v>33.770000000000003</v>
      </c>
      <c r="AO118" s="156">
        <f t="shared" si="52"/>
        <v>34.682140289616925</v>
      </c>
      <c r="AP118" s="122">
        <f t="shared" si="53"/>
        <v>95.317859710383075</v>
      </c>
      <c r="AQ118" s="120">
        <v>130</v>
      </c>
      <c r="AR118" s="214">
        <v>10.11</v>
      </c>
      <c r="AS118" s="137">
        <f t="shared" si="54"/>
        <v>10.383074869056177</v>
      </c>
      <c r="AT118" s="122">
        <f t="shared" si="55"/>
        <v>119.61692513094383</v>
      </c>
      <c r="AU118" s="120">
        <v>130</v>
      </c>
      <c r="AV118" s="214">
        <v>34.82</v>
      </c>
      <c r="AW118" s="137">
        <f t="shared" si="56"/>
        <v>35.760501181061926</v>
      </c>
      <c r="AX118" s="122">
        <f t="shared" si="57"/>
        <v>94.239498818938074</v>
      </c>
      <c r="AY118" s="120">
        <v>130</v>
      </c>
      <c r="AZ118" s="214">
        <v>36.25</v>
      </c>
      <c r="BA118" s="137">
        <f t="shared" si="58"/>
        <v>37.393910487779728</v>
      </c>
      <c r="BB118" s="122">
        <f t="shared" si="59"/>
        <v>92.606089512220279</v>
      </c>
      <c r="BC118" s="120">
        <v>130</v>
      </c>
      <c r="BD118" s="214">
        <v>37.17</v>
      </c>
      <c r="BE118" s="137">
        <f t="shared" si="60"/>
        <v>38.342942147055794</v>
      </c>
      <c r="BF118" s="122">
        <f t="shared" si="61"/>
        <v>91.657057852944206</v>
      </c>
      <c r="BG118" s="120">
        <v>130</v>
      </c>
      <c r="BH118" s="214">
        <v>30.58</v>
      </c>
      <c r="BI118" s="137">
        <f t="shared" si="62"/>
        <v>31.544987109415285</v>
      </c>
      <c r="BJ118" s="122">
        <f t="shared" si="63"/>
        <v>98.455012890584712</v>
      </c>
    </row>
    <row r="119" spans="1:65" ht="15" thickBot="1" x14ac:dyDescent="0.4">
      <c r="A119" s="79">
        <v>44286</v>
      </c>
      <c r="B119" s="80">
        <v>112</v>
      </c>
      <c r="C119" s="120">
        <v>130</v>
      </c>
      <c r="D119" s="214">
        <v>3.29</v>
      </c>
      <c r="E119" s="156">
        <f t="shared" si="72"/>
        <v>3.5222599109603561</v>
      </c>
      <c r="F119" s="122">
        <f t="shared" si="64"/>
        <v>126.47774008903964</v>
      </c>
      <c r="G119" s="120">
        <v>130</v>
      </c>
      <c r="H119" s="214">
        <v>0</v>
      </c>
      <c r="I119" s="157">
        <f t="shared" si="39"/>
        <v>0</v>
      </c>
      <c r="J119" s="123">
        <f t="shared" si="65"/>
        <v>130</v>
      </c>
      <c r="K119" s="120">
        <v>130</v>
      </c>
      <c r="L119" s="215">
        <v>0.23</v>
      </c>
      <c r="M119" s="156">
        <f t="shared" si="40"/>
        <v>0.24623701505193984</v>
      </c>
      <c r="N119" s="122">
        <f t="shared" si="41"/>
        <v>129.75376298494805</v>
      </c>
      <c r="O119" s="120">
        <v>130</v>
      </c>
      <c r="P119" s="215">
        <v>0</v>
      </c>
      <c r="Q119" s="156">
        <f t="shared" si="42"/>
        <v>0</v>
      </c>
      <c r="R119" s="122">
        <f t="shared" si="43"/>
        <v>130</v>
      </c>
      <c r="S119" s="120">
        <v>130</v>
      </c>
      <c r="T119" s="214">
        <v>14.49</v>
      </c>
      <c r="U119" s="156">
        <f t="shared" si="44"/>
        <v>14.933525713696794</v>
      </c>
      <c r="V119" s="122">
        <f t="shared" si="45"/>
        <v>115.0664742863032</v>
      </c>
      <c r="W119" s="120">
        <v>130</v>
      </c>
      <c r="X119" s="214">
        <v>0.24</v>
      </c>
      <c r="Y119" s="156">
        <f t="shared" si="46"/>
        <v>0.24734618159332167</v>
      </c>
      <c r="Z119" s="122">
        <f t="shared" si="47"/>
        <v>129.75265381840669</v>
      </c>
      <c r="AA119" s="120">
        <v>130</v>
      </c>
      <c r="AB119" s="214">
        <v>0.16</v>
      </c>
      <c r="AC119" s="156">
        <f>AB120/BV$14*100</f>
        <v>16.031040065580491</v>
      </c>
      <c r="AD119" s="122">
        <f t="shared" si="67"/>
        <v>113.9689599344195</v>
      </c>
      <c r="AE119" s="120">
        <v>130</v>
      </c>
      <c r="AF119" s="214">
        <v>8.74</v>
      </c>
      <c r="AG119" s="156">
        <f t="shared" si="48"/>
        <v>8.9585223895890991</v>
      </c>
      <c r="AH119" s="136">
        <f t="shared" si="49"/>
        <v>121.04147761041091</v>
      </c>
      <c r="AI119" s="120">
        <v>130</v>
      </c>
      <c r="AJ119" s="214">
        <v>11.83</v>
      </c>
      <c r="AK119" s="137">
        <f t="shared" si="50"/>
        <v>12.125780305359157</v>
      </c>
      <c r="AL119" s="137">
        <f t="shared" si="51"/>
        <v>117.87421969464084</v>
      </c>
      <c r="AM119" s="120">
        <v>130</v>
      </c>
      <c r="AN119" s="214">
        <v>5.44</v>
      </c>
      <c r="AO119" s="156">
        <f t="shared" si="52"/>
        <v>5.5869364280579239</v>
      </c>
      <c r="AP119" s="122">
        <f t="shared" si="53"/>
        <v>124.41306357194208</v>
      </c>
      <c r="AQ119" s="120">
        <v>130</v>
      </c>
      <c r="AR119" s="214">
        <v>8.01</v>
      </c>
      <c r="AS119" s="137">
        <f t="shared" si="54"/>
        <v>8.2263530861661707</v>
      </c>
      <c r="AT119" s="122">
        <f t="shared" si="55"/>
        <v>121.77364691383383</v>
      </c>
      <c r="AU119" s="120">
        <v>130</v>
      </c>
      <c r="AV119" s="214">
        <v>14.36</v>
      </c>
      <c r="AW119" s="137">
        <f t="shared" si="56"/>
        <v>14.747868953476429</v>
      </c>
      <c r="AX119" s="122">
        <f t="shared" si="57"/>
        <v>115.25213104652357</v>
      </c>
      <c r="AY119" s="120">
        <v>130</v>
      </c>
      <c r="AZ119" s="214">
        <v>19.739999999999998</v>
      </c>
      <c r="BA119" s="137">
        <f t="shared" si="58"/>
        <v>20.36291842837991</v>
      </c>
      <c r="BB119" s="122">
        <f t="shared" si="59"/>
        <v>109.63708157162009</v>
      </c>
      <c r="BC119" s="120">
        <v>130</v>
      </c>
      <c r="BD119" s="214">
        <v>8.68</v>
      </c>
      <c r="BE119" s="137">
        <f t="shared" si="60"/>
        <v>8.9539073940393941</v>
      </c>
      <c r="BF119" s="122">
        <f t="shared" si="61"/>
        <v>121.04609260596061</v>
      </c>
      <c r="BG119" s="120">
        <v>130</v>
      </c>
      <c r="BH119" s="214">
        <v>24.47</v>
      </c>
      <c r="BI119" s="137">
        <f t="shared" si="62"/>
        <v>25.242179024440546</v>
      </c>
      <c r="BJ119" s="122">
        <f t="shared" si="63"/>
        <v>104.75782097555945</v>
      </c>
    </row>
    <row r="120" spans="1:65" ht="15" thickBot="1" x14ac:dyDescent="0.4">
      <c r="A120" s="79">
        <v>44287</v>
      </c>
      <c r="B120" s="80">
        <v>113</v>
      </c>
      <c r="C120" s="120">
        <v>130</v>
      </c>
      <c r="D120" s="214">
        <v>13.02</v>
      </c>
      <c r="E120" s="156">
        <f t="shared" si="72"/>
        <v>13.939156243375026</v>
      </c>
      <c r="F120" s="122">
        <f t="shared" si="64"/>
        <v>116.06084375662498</v>
      </c>
      <c r="G120" s="120">
        <v>130</v>
      </c>
      <c r="H120" s="214">
        <v>0</v>
      </c>
      <c r="I120" s="157">
        <f t="shared" si="39"/>
        <v>0</v>
      </c>
      <c r="J120" s="123">
        <f t="shared" si="65"/>
        <v>130</v>
      </c>
      <c r="K120" s="120">
        <v>130</v>
      </c>
      <c r="L120" s="215">
        <v>5.4</v>
      </c>
      <c r="M120" s="156">
        <f t="shared" si="40"/>
        <v>5.7812168751325004</v>
      </c>
      <c r="N120" s="122">
        <f t="shared" si="41"/>
        <v>124.2187831248675</v>
      </c>
      <c r="O120" s="120">
        <v>130</v>
      </c>
      <c r="P120" s="215">
        <v>0</v>
      </c>
      <c r="Q120" s="156">
        <f t="shared" si="42"/>
        <v>0</v>
      </c>
      <c r="R120" s="122">
        <f t="shared" si="43"/>
        <v>130</v>
      </c>
      <c r="S120" s="120">
        <v>130</v>
      </c>
      <c r="T120" s="214">
        <v>18.38</v>
      </c>
      <c r="U120" s="156">
        <f t="shared" si="44"/>
        <v>18.942595073688548</v>
      </c>
      <c r="V120" s="122">
        <f t="shared" si="45"/>
        <v>111.05740492631145</v>
      </c>
      <c r="W120" s="120">
        <v>130</v>
      </c>
      <c r="X120" s="214">
        <v>1.76</v>
      </c>
      <c r="Y120" s="156">
        <f t="shared" si="46"/>
        <v>1.8138719983510254</v>
      </c>
      <c r="Z120" s="122">
        <f t="shared" si="47"/>
        <v>128.18612800164897</v>
      </c>
      <c r="AA120" s="120">
        <v>130</v>
      </c>
      <c r="AB120" s="214">
        <v>15.64</v>
      </c>
      <c r="AC120" s="156">
        <f>AB121/BV$14*100</f>
        <v>66.819916999692595</v>
      </c>
      <c r="AD120" s="122">
        <f t="shared" si="67"/>
        <v>63.180083000307405</v>
      </c>
      <c r="AE120" s="120">
        <v>130</v>
      </c>
      <c r="AF120" s="214">
        <v>1.67</v>
      </c>
      <c r="AG120" s="156">
        <f t="shared" si="48"/>
        <v>1.7117542781022648</v>
      </c>
      <c r="AH120" s="136">
        <f t="shared" si="49"/>
        <v>128.28824572189774</v>
      </c>
      <c r="AI120" s="120">
        <v>130</v>
      </c>
      <c r="AJ120" s="214">
        <v>4.3499999999999996</v>
      </c>
      <c r="AK120" s="137">
        <f t="shared" si="50"/>
        <v>4.4587611435597907</v>
      </c>
      <c r="AL120" s="137">
        <f t="shared" si="51"/>
        <v>125.5412388564402</v>
      </c>
      <c r="AM120" s="120">
        <v>130</v>
      </c>
      <c r="AN120" s="214">
        <v>9.77</v>
      </c>
      <c r="AO120" s="156">
        <f t="shared" si="52"/>
        <v>10.033891342302557</v>
      </c>
      <c r="AP120" s="122">
        <f t="shared" si="53"/>
        <v>119.96610865769745</v>
      </c>
      <c r="AQ120" s="120">
        <v>130</v>
      </c>
      <c r="AR120" s="214">
        <v>1.1000000000000001</v>
      </c>
      <c r="AS120" s="137">
        <f t="shared" si="54"/>
        <v>1.1297114100852419</v>
      </c>
      <c r="AT120" s="122">
        <f t="shared" si="55"/>
        <v>128.87028858991476</v>
      </c>
      <c r="AU120" s="120">
        <v>130</v>
      </c>
      <c r="AV120" s="214">
        <v>4.5599999999999996</v>
      </c>
      <c r="AW120" s="137">
        <f t="shared" si="56"/>
        <v>4.6831672999897291</v>
      </c>
      <c r="AX120" s="122">
        <f t="shared" si="57"/>
        <v>125.31683270001027</v>
      </c>
      <c r="AY120" s="120">
        <v>130</v>
      </c>
      <c r="AZ120" s="214">
        <v>14.73</v>
      </c>
      <c r="BA120" s="137">
        <f t="shared" si="58"/>
        <v>15.194822109930909</v>
      </c>
      <c r="BB120" s="122">
        <f t="shared" si="59"/>
        <v>114.80517789006909</v>
      </c>
      <c r="BC120" s="120">
        <v>130</v>
      </c>
      <c r="BD120" s="214">
        <v>18.420000000000002</v>
      </c>
      <c r="BE120" s="137">
        <f t="shared" si="60"/>
        <v>19.001264308549036</v>
      </c>
      <c r="BF120" s="122">
        <f t="shared" si="61"/>
        <v>110.99873569145096</v>
      </c>
      <c r="BG120" s="120">
        <v>130</v>
      </c>
      <c r="BH120" s="214">
        <v>14.49</v>
      </c>
      <c r="BI120" s="137">
        <f t="shared" si="62"/>
        <v>14.94724863359802</v>
      </c>
      <c r="BJ120" s="122">
        <f t="shared" si="63"/>
        <v>115.05275136640198</v>
      </c>
    </row>
    <row r="121" spans="1:65" ht="15" thickBot="1" x14ac:dyDescent="0.4">
      <c r="A121" s="79">
        <v>44288</v>
      </c>
      <c r="B121" s="80">
        <v>114</v>
      </c>
      <c r="C121" s="120">
        <v>130</v>
      </c>
      <c r="D121" s="214">
        <v>0.68</v>
      </c>
      <c r="E121" s="156">
        <f t="shared" si="72"/>
        <v>0.72800508797964825</v>
      </c>
      <c r="F121" s="122">
        <f t="shared" si="64"/>
        <v>129.27199491202035</v>
      </c>
      <c r="G121" s="120">
        <v>130</v>
      </c>
      <c r="H121" s="214">
        <v>0</v>
      </c>
      <c r="I121" s="157">
        <f t="shared" si="39"/>
        <v>0</v>
      </c>
      <c r="J121" s="123">
        <f t="shared" si="65"/>
        <v>130</v>
      </c>
      <c r="K121" s="120">
        <v>130</v>
      </c>
      <c r="L121" s="215">
        <v>0.34</v>
      </c>
      <c r="M121" s="156">
        <f t="shared" si="40"/>
        <v>0.36400254398982412</v>
      </c>
      <c r="N121" s="122">
        <f t="shared" si="41"/>
        <v>129.63599745601019</v>
      </c>
      <c r="O121" s="120">
        <v>130</v>
      </c>
      <c r="P121" s="215">
        <v>0</v>
      </c>
      <c r="Q121" s="156">
        <f t="shared" si="42"/>
        <v>0</v>
      </c>
      <c r="R121" s="122">
        <f t="shared" si="43"/>
        <v>130</v>
      </c>
      <c r="S121" s="120">
        <v>130</v>
      </c>
      <c r="T121" s="214">
        <v>0.26</v>
      </c>
      <c r="U121" s="156">
        <f t="shared" si="44"/>
        <v>0.26795836339276513</v>
      </c>
      <c r="V121" s="122">
        <f t="shared" si="45"/>
        <v>129.73204163660722</v>
      </c>
      <c r="W121" s="120">
        <v>130</v>
      </c>
      <c r="X121" s="214">
        <v>0.08</v>
      </c>
      <c r="Y121" s="156">
        <f t="shared" si="46"/>
        <v>8.2448727197773894E-2</v>
      </c>
      <c r="Z121" s="122">
        <f t="shared" si="47"/>
        <v>129.91755127280223</v>
      </c>
      <c r="AA121" s="120">
        <v>130</v>
      </c>
      <c r="AB121" s="214">
        <v>65.19</v>
      </c>
      <c r="AC121" s="156">
        <f t="shared" si="66"/>
        <v>66.819916999692595</v>
      </c>
      <c r="AD121" s="122">
        <f t="shared" si="67"/>
        <v>63.180083000307405</v>
      </c>
      <c r="AE121" s="120">
        <v>130</v>
      </c>
      <c r="AF121" s="214">
        <v>1.1200000000000001</v>
      </c>
      <c r="AG121" s="156">
        <f t="shared" si="48"/>
        <v>1.1480028691464292</v>
      </c>
      <c r="AH121" s="136">
        <f t="shared" si="49"/>
        <v>128.85199713085356</v>
      </c>
      <c r="AI121" s="120">
        <v>130</v>
      </c>
      <c r="AJ121" s="214">
        <v>0.22</v>
      </c>
      <c r="AK121" s="137">
        <f t="shared" si="50"/>
        <v>0.22550056358233428</v>
      </c>
      <c r="AL121" s="137">
        <f t="shared" si="51"/>
        <v>129.77449943641767</v>
      </c>
      <c r="AM121" s="120">
        <v>130</v>
      </c>
      <c r="AN121" s="214">
        <v>6.05</v>
      </c>
      <c r="AO121" s="156">
        <f t="shared" si="52"/>
        <v>6.2134127554688297</v>
      </c>
      <c r="AP121" s="122">
        <f t="shared" si="53"/>
        <v>123.78658724453118</v>
      </c>
      <c r="AQ121" s="120">
        <v>130</v>
      </c>
      <c r="AR121" s="214">
        <v>0.34</v>
      </c>
      <c r="AS121" s="137">
        <f t="shared" si="54"/>
        <v>0.34918352675362024</v>
      </c>
      <c r="AT121" s="122">
        <f t="shared" si="55"/>
        <v>129.65081647324638</v>
      </c>
      <c r="AU121" s="120">
        <v>130</v>
      </c>
      <c r="AV121" s="214">
        <v>10.44</v>
      </c>
      <c r="AW121" s="137">
        <f t="shared" si="56"/>
        <v>10.721988292081749</v>
      </c>
      <c r="AX121" s="122">
        <f t="shared" si="57"/>
        <v>119.27801170791825</v>
      </c>
      <c r="AY121" s="120">
        <v>130</v>
      </c>
      <c r="AZ121" s="214">
        <v>12.04</v>
      </c>
      <c r="BA121" s="137">
        <f t="shared" si="58"/>
        <v>12.419936062699803</v>
      </c>
      <c r="BB121" s="122">
        <f t="shared" si="59"/>
        <v>117.5800639373002</v>
      </c>
      <c r="BC121" s="120">
        <v>130</v>
      </c>
      <c r="BD121" s="214">
        <v>38.54</v>
      </c>
      <c r="BE121" s="137">
        <f t="shared" si="60"/>
        <v>39.75617407445602</v>
      </c>
      <c r="BF121" s="122">
        <f t="shared" si="61"/>
        <v>90.243825925543973</v>
      </c>
      <c r="BG121" s="120">
        <v>130</v>
      </c>
      <c r="BH121" s="214">
        <v>22.54</v>
      </c>
      <c r="BI121" s="137">
        <f t="shared" si="62"/>
        <v>23.251275652263587</v>
      </c>
      <c r="BJ121" s="122">
        <f t="shared" si="63"/>
        <v>106.74872434773641</v>
      </c>
    </row>
    <row r="122" spans="1:65" ht="15" thickBot="1" x14ac:dyDescent="0.4">
      <c r="A122" s="79">
        <v>44289</v>
      </c>
      <c r="B122" s="80">
        <v>115</v>
      </c>
      <c r="C122" s="120">
        <v>130</v>
      </c>
      <c r="D122" s="214">
        <v>0.17</v>
      </c>
      <c r="E122" s="156">
        <f t="shared" si="72"/>
        <v>0.18200127199491206</v>
      </c>
      <c r="F122" s="122">
        <f t="shared" si="64"/>
        <v>129.81799872800508</v>
      </c>
      <c r="G122" s="120">
        <v>130</v>
      </c>
      <c r="H122" s="214">
        <v>0.13</v>
      </c>
      <c r="I122" s="157">
        <f t="shared" si="39"/>
        <v>0.13917744329022685</v>
      </c>
      <c r="J122" s="123">
        <f t="shared" si="65"/>
        <v>129.86082255670976</v>
      </c>
      <c r="K122" s="120">
        <v>130</v>
      </c>
      <c r="L122" s="215">
        <v>0.14000000000000001</v>
      </c>
      <c r="M122" s="156">
        <f t="shared" si="40"/>
        <v>0.14988340046639814</v>
      </c>
      <c r="N122" s="122">
        <f t="shared" si="41"/>
        <v>129.85011659953361</v>
      </c>
      <c r="O122" s="120">
        <v>130</v>
      </c>
      <c r="P122" s="215">
        <v>0</v>
      </c>
      <c r="Q122" s="156">
        <f t="shared" si="42"/>
        <v>0</v>
      </c>
      <c r="R122" s="122">
        <f t="shared" si="43"/>
        <v>130</v>
      </c>
      <c r="S122" s="120">
        <v>130</v>
      </c>
      <c r="T122" s="214">
        <v>2.37</v>
      </c>
      <c r="U122" s="156">
        <f t="shared" si="44"/>
        <v>2.4425435432340512</v>
      </c>
      <c r="V122" s="122">
        <f t="shared" si="45"/>
        <v>127.55745645676595</v>
      </c>
      <c r="W122" s="120">
        <v>130</v>
      </c>
      <c r="X122" s="214">
        <v>0</v>
      </c>
      <c r="Y122" s="156">
        <f t="shared" si="46"/>
        <v>0</v>
      </c>
      <c r="Z122" s="122">
        <f t="shared" si="47"/>
        <v>130</v>
      </c>
      <c r="AA122" s="120">
        <v>130</v>
      </c>
      <c r="AB122" s="214">
        <v>0.01</v>
      </c>
      <c r="AC122" s="156">
        <f t="shared" si="66"/>
        <v>1.0250025617378831E-2</v>
      </c>
      <c r="AD122" s="122">
        <f t="shared" si="67"/>
        <v>129.98974997438262</v>
      </c>
      <c r="AE122" s="120">
        <v>130</v>
      </c>
      <c r="AF122" s="214">
        <v>0.47</v>
      </c>
      <c r="AG122" s="156">
        <f t="shared" si="48"/>
        <v>0.48175120401680505</v>
      </c>
      <c r="AH122" s="136">
        <f t="shared" si="49"/>
        <v>129.5182487959832</v>
      </c>
      <c r="AI122" s="120">
        <v>130</v>
      </c>
      <c r="AJ122" s="214">
        <v>4.37</v>
      </c>
      <c r="AK122" s="137">
        <f t="shared" si="50"/>
        <v>4.4792611947945495</v>
      </c>
      <c r="AL122" s="137">
        <f t="shared" si="51"/>
        <v>125.52073880520545</v>
      </c>
      <c r="AM122" s="120">
        <v>130</v>
      </c>
      <c r="AN122" s="214">
        <v>3.49</v>
      </c>
      <c r="AO122" s="156">
        <f t="shared" si="52"/>
        <v>3.584266201088631</v>
      </c>
      <c r="AP122" s="122">
        <f t="shared" si="53"/>
        <v>126.41573379891138</v>
      </c>
      <c r="AQ122" s="120">
        <v>130</v>
      </c>
      <c r="AR122" s="214">
        <v>1.96</v>
      </c>
      <c r="AS122" s="137">
        <f t="shared" si="54"/>
        <v>2.0129403306973397</v>
      </c>
      <c r="AT122" s="122">
        <f t="shared" si="55"/>
        <v>127.98705966930267</v>
      </c>
      <c r="AU122" s="120">
        <v>130</v>
      </c>
      <c r="AV122" s="214">
        <v>1.19</v>
      </c>
      <c r="AW122" s="137">
        <f t="shared" si="56"/>
        <v>1.2221423436376706</v>
      </c>
      <c r="AX122" s="122">
        <f t="shared" si="57"/>
        <v>128.77785765636233</v>
      </c>
      <c r="AY122" s="120">
        <v>130</v>
      </c>
      <c r="AZ122" s="214">
        <v>23.48</v>
      </c>
      <c r="BA122" s="137">
        <f t="shared" si="58"/>
        <v>24.220938434567394</v>
      </c>
      <c r="BB122" s="122">
        <f t="shared" si="59"/>
        <v>105.77906156543261</v>
      </c>
      <c r="BC122" s="120">
        <v>130</v>
      </c>
      <c r="BD122" s="214">
        <v>12.74</v>
      </c>
      <c r="BE122" s="137">
        <f t="shared" si="60"/>
        <v>13.142025368670723</v>
      </c>
      <c r="BF122" s="122">
        <f t="shared" si="61"/>
        <v>116.85797463132928</v>
      </c>
      <c r="BG122" s="120">
        <v>130</v>
      </c>
      <c r="BH122" s="214">
        <v>36.35</v>
      </c>
      <c r="BI122" s="137">
        <f t="shared" si="62"/>
        <v>37.497066102918431</v>
      </c>
      <c r="BJ122" s="122">
        <f t="shared" si="63"/>
        <v>92.502933897081562</v>
      </c>
    </row>
    <row r="123" spans="1:65" ht="15" thickBot="1" x14ac:dyDescent="0.4">
      <c r="A123" s="79">
        <v>44290</v>
      </c>
      <c r="B123" s="80">
        <v>116</v>
      </c>
      <c r="C123" s="120">
        <v>130</v>
      </c>
      <c r="D123" s="214">
        <v>0</v>
      </c>
      <c r="E123" s="156">
        <f t="shared" si="72"/>
        <v>0</v>
      </c>
      <c r="F123" s="122">
        <f t="shared" si="64"/>
        <v>130</v>
      </c>
      <c r="G123" s="120">
        <v>130</v>
      </c>
      <c r="H123" s="214">
        <v>0</v>
      </c>
      <c r="I123" s="157">
        <f t="shared" si="39"/>
        <v>0</v>
      </c>
      <c r="J123" s="123">
        <f t="shared" si="65"/>
        <v>130</v>
      </c>
      <c r="K123" s="120">
        <v>130</v>
      </c>
      <c r="L123" s="215">
        <v>0</v>
      </c>
      <c r="M123" s="156">
        <f t="shared" si="40"/>
        <v>0</v>
      </c>
      <c r="N123" s="122">
        <f t="shared" si="41"/>
        <v>130</v>
      </c>
      <c r="O123" s="120">
        <v>130</v>
      </c>
      <c r="P123" s="215">
        <v>0</v>
      </c>
      <c r="Q123" s="156">
        <f t="shared" si="42"/>
        <v>0</v>
      </c>
      <c r="R123" s="122">
        <f t="shared" si="43"/>
        <v>130</v>
      </c>
      <c r="S123" s="120">
        <v>130</v>
      </c>
      <c r="T123" s="214">
        <v>0</v>
      </c>
      <c r="U123" s="156">
        <f t="shared" si="44"/>
        <v>0</v>
      </c>
      <c r="V123" s="122">
        <f t="shared" si="45"/>
        <v>130</v>
      </c>
      <c r="W123" s="120">
        <v>130</v>
      </c>
      <c r="X123" s="214">
        <v>0</v>
      </c>
      <c r="Y123" s="156">
        <f t="shared" si="46"/>
        <v>0</v>
      </c>
      <c r="Z123" s="122">
        <f t="shared" si="47"/>
        <v>130</v>
      </c>
      <c r="AA123" s="120">
        <v>130</v>
      </c>
      <c r="AB123" s="214">
        <v>0</v>
      </c>
      <c r="AC123" s="156">
        <f t="shared" si="66"/>
        <v>0</v>
      </c>
      <c r="AD123" s="122">
        <f t="shared" si="67"/>
        <v>130</v>
      </c>
      <c r="AE123" s="120">
        <v>130</v>
      </c>
      <c r="AF123" s="214">
        <v>0</v>
      </c>
      <c r="AG123" s="156">
        <f t="shared" si="48"/>
        <v>0</v>
      </c>
      <c r="AH123" s="136">
        <f t="shared" si="49"/>
        <v>130</v>
      </c>
      <c r="AI123" s="120">
        <v>130</v>
      </c>
      <c r="AJ123" s="214">
        <v>0</v>
      </c>
      <c r="AK123" s="137">
        <f t="shared" si="50"/>
        <v>0</v>
      </c>
      <c r="AL123" s="137">
        <f t="shared" si="51"/>
        <v>130</v>
      </c>
      <c r="AM123" s="120">
        <v>130</v>
      </c>
      <c r="AN123" s="214">
        <v>0</v>
      </c>
      <c r="AO123" s="156">
        <f t="shared" si="52"/>
        <v>0</v>
      </c>
      <c r="AP123" s="122">
        <f t="shared" si="53"/>
        <v>130</v>
      </c>
      <c r="AQ123" s="120">
        <v>130</v>
      </c>
      <c r="AR123" s="214">
        <v>0</v>
      </c>
      <c r="AS123" s="137">
        <f t="shared" si="54"/>
        <v>0</v>
      </c>
      <c r="AT123" s="122">
        <f t="shared" si="55"/>
        <v>130</v>
      </c>
      <c r="AU123" s="120">
        <v>130</v>
      </c>
      <c r="AV123" s="214">
        <v>0</v>
      </c>
      <c r="AW123" s="137">
        <f t="shared" si="56"/>
        <v>0</v>
      </c>
      <c r="AX123" s="122">
        <f t="shared" si="57"/>
        <v>130</v>
      </c>
      <c r="AY123" s="120">
        <v>130</v>
      </c>
      <c r="AZ123" s="214">
        <v>0</v>
      </c>
      <c r="BA123" s="137">
        <f t="shared" si="58"/>
        <v>0</v>
      </c>
      <c r="BB123" s="122">
        <f t="shared" si="59"/>
        <v>130</v>
      </c>
      <c r="BC123" s="120">
        <v>130</v>
      </c>
      <c r="BD123" s="214">
        <v>0</v>
      </c>
      <c r="BE123" s="137">
        <f t="shared" si="60"/>
        <v>0</v>
      </c>
      <c r="BF123" s="122">
        <f t="shared" si="61"/>
        <v>130</v>
      </c>
      <c r="BG123" s="120">
        <v>130</v>
      </c>
      <c r="BH123" s="214">
        <v>0</v>
      </c>
      <c r="BI123" s="137">
        <f t="shared" si="62"/>
        <v>0</v>
      </c>
      <c r="BJ123" s="122">
        <f t="shared" si="63"/>
        <v>130</v>
      </c>
    </row>
    <row r="124" spans="1:65" ht="15" thickBot="1" x14ac:dyDescent="0.4">
      <c r="A124" s="79">
        <v>44291</v>
      </c>
      <c r="B124" s="80">
        <v>117</v>
      </c>
      <c r="C124" s="295">
        <v>130</v>
      </c>
      <c r="D124" s="214">
        <v>0</v>
      </c>
      <c r="E124" s="74">
        <f t="shared" si="72"/>
        <v>0</v>
      </c>
      <c r="F124" s="122">
        <f t="shared" si="64"/>
        <v>130</v>
      </c>
      <c r="G124" s="120">
        <v>130</v>
      </c>
      <c r="H124" s="214">
        <v>0</v>
      </c>
      <c r="I124" s="296">
        <f t="shared" si="39"/>
        <v>0</v>
      </c>
      <c r="J124" s="123">
        <f t="shared" si="65"/>
        <v>130</v>
      </c>
      <c r="K124" s="120">
        <v>130</v>
      </c>
      <c r="L124" s="215">
        <v>0</v>
      </c>
      <c r="M124" s="296">
        <f t="shared" si="40"/>
        <v>0</v>
      </c>
      <c r="N124" s="122">
        <f t="shared" si="41"/>
        <v>130</v>
      </c>
      <c r="O124" s="120">
        <v>130</v>
      </c>
      <c r="P124" s="215">
        <v>0</v>
      </c>
      <c r="Q124" s="296">
        <f t="shared" si="42"/>
        <v>0</v>
      </c>
      <c r="R124" s="122">
        <f t="shared" si="43"/>
        <v>130</v>
      </c>
      <c r="S124" s="120">
        <v>130</v>
      </c>
      <c r="T124" s="214">
        <v>0</v>
      </c>
      <c r="U124" s="296">
        <f t="shared" si="44"/>
        <v>0</v>
      </c>
      <c r="V124" s="122">
        <f t="shared" si="45"/>
        <v>130</v>
      </c>
      <c r="W124" s="120">
        <v>130</v>
      </c>
      <c r="X124" s="214">
        <v>0</v>
      </c>
      <c r="Y124" s="296">
        <f t="shared" si="46"/>
        <v>0</v>
      </c>
      <c r="Z124" s="122">
        <f t="shared" si="47"/>
        <v>130</v>
      </c>
      <c r="AA124" s="120">
        <v>130</v>
      </c>
      <c r="AB124" s="214">
        <v>0</v>
      </c>
      <c r="AC124" s="156">
        <f t="shared" si="66"/>
        <v>0</v>
      </c>
      <c r="AD124" s="122">
        <f t="shared" si="67"/>
        <v>130</v>
      </c>
      <c r="AE124" s="120">
        <v>130</v>
      </c>
      <c r="AF124" s="214">
        <v>0</v>
      </c>
      <c r="AG124" s="296">
        <f t="shared" si="48"/>
        <v>0</v>
      </c>
      <c r="AH124" s="136">
        <f t="shared" si="49"/>
        <v>130</v>
      </c>
      <c r="AI124" s="120">
        <v>130</v>
      </c>
      <c r="AJ124" s="214">
        <v>0</v>
      </c>
      <c r="AK124" s="297">
        <f t="shared" si="50"/>
        <v>0</v>
      </c>
      <c r="AL124" s="137">
        <f t="shared" si="51"/>
        <v>130</v>
      </c>
      <c r="AM124" s="120">
        <v>130</v>
      </c>
      <c r="AN124" s="214">
        <v>0</v>
      </c>
      <c r="AO124" s="296">
        <f t="shared" si="52"/>
        <v>0</v>
      </c>
      <c r="AP124" s="122">
        <f t="shared" si="53"/>
        <v>130</v>
      </c>
      <c r="AQ124" s="120">
        <v>130</v>
      </c>
      <c r="AR124" s="214">
        <v>0</v>
      </c>
      <c r="AS124" s="297">
        <f t="shared" si="54"/>
        <v>0</v>
      </c>
      <c r="AT124" s="122">
        <f t="shared" si="55"/>
        <v>130</v>
      </c>
      <c r="AU124" s="120">
        <v>130</v>
      </c>
      <c r="AV124" s="214">
        <v>0</v>
      </c>
      <c r="AW124" s="297">
        <f t="shared" si="56"/>
        <v>0</v>
      </c>
      <c r="AX124" s="122">
        <f t="shared" si="57"/>
        <v>130</v>
      </c>
      <c r="AY124" s="120">
        <v>130</v>
      </c>
      <c r="AZ124" s="214">
        <v>0</v>
      </c>
      <c r="BA124" s="297">
        <f t="shared" si="58"/>
        <v>0</v>
      </c>
      <c r="BB124" s="122">
        <f t="shared" si="59"/>
        <v>130</v>
      </c>
      <c r="BC124" s="120">
        <v>130</v>
      </c>
      <c r="BD124" s="214">
        <v>0</v>
      </c>
      <c r="BE124" s="297">
        <f t="shared" si="60"/>
        <v>0</v>
      </c>
      <c r="BF124" s="122">
        <f t="shared" si="61"/>
        <v>130</v>
      </c>
      <c r="BG124" s="120">
        <v>130</v>
      </c>
      <c r="BH124" s="214">
        <v>0</v>
      </c>
      <c r="BI124" s="297">
        <f t="shared" si="62"/>
        <v>0</v>
      </c>
      <c r="BJ124" s="122">
        <f t="shared" si="63"/>
        <v>130</v>
      </c>
    </row>
    <row r="125" spans="1:65" x14ac:dyDescent="0.35">
      <c r="A125" s="79">
        <v>44292</v>
      </c>
      <c r="B125" s="80">
        <v>118</v>
      </c>
      <c r="C125" s="295">
        <v>130</v>
      </c>
      <c r="D125" s="214">
        <v>9.61</v>
      </c>
      <c r="E125" s="74">
        <f t="shared" si="72"/>
        <v>10.288424846300614</v>
      </c>
      <c r="F125" s="122">
        <f t="shared" si="64"/>
        <v>119.71157515369939</v>
      </c>
      <c r="G125" s="120">
        <v>130</v>
      </c>
      <c r="H125" s="214">
        <v>21.69</v>
      </c>
      <c r="I125" s="296">
        <f t="shared" si="39"/>
        <v>23.221221115115544</v>
      </c>
      <c r="J125" s="123">
        <f t="shared" si="65"/>
        <v>106.77877888488446</v>
      </c>
      <c r="K125" s="120">
        <v>130</v>
      </c>
      <c r="L125" s="215">
        <v>0</v>
      </c>
      <c r="M125" s="296">
        <f t="shared" si="40"/>
        <v>0</v>
      </c>
      <c r="N125" s="122">
        <f t="shared" si="41"/>
        <v>130</v>
      </c>
      <c r="O125" s="120">
        <v>130</v>
      </c>
      <c r="P125" s="215">
        <v>0</v>
      </c>
      <c r="Q125" s="296">
        <f t="shared" si="42"/>
        <v>0</v>
      </c>
      <c r="R125" s="122">
        <f t="shared" si="43"/>
        <v>130</v>
      </c>
      <c r="S125" s="120">
        <v>130</v>
      </c>
      <c r="T125" s="214">
        <v>2.86</v>
      </c>
      <c r="U125" s="296">
        <f t="shared" si="44"/>
        <v>2.9475419973204162</v>
      </c>
      <c r="V125" s="122">
        <f t="shared" si="45"/>
        <v>127.05245800267959</v>
      </c>
      <c r="W125" s="120">
        <v>130</v>
      </c>
      <c r="X125" s="214">
        <v>0.56000000000000005</v>
      </c>
      <c r="Y125" s="296">
        <f t="shared" si="46"/>
        <v>0.5771410903844173</v>
      </c>
      <c r="Z125" s="122">
        <f t="shared" si="47"/>
        <v>129.42285890961557</v>
      </c>
      <c r="AA125" s="120">
        <v>130</v>
      </c>
      <c r="AB125" s="214">
        <v>15.18</v>
      </c>
      <c r="AC125" s="156">
        <f t="shared" si="66"/>
        <v>15.559538887181064</v>
      </c>
      <c r="AD125" s="122">
        <f t="shared" si="67"/>
        <v>114.44046111281894</v>
      </c>
      <c r="AE125" s="120">
        <v>130</v>
      </c>
      <c r="AF125" s="214">
        <v>10.4</v>
      </c>
      <c r="AG125" s="296">
        <f t="shared" si="48"/>
        <v>10.660026642073985</v>
      </c>
      <c r="AH125" s="136">
        <f t="shared" si="49"/>
        <v>119.33997335792601</v>
      </c>
      <c r="AI125" s="120">
        <v>130</v>
      </c>
      <c r="AJ125" s="214">
        <v>47.92</v>
      </c>
      <c r="AK125" s="297">
        <f t="shared" si="50"/>
        <v>49.118122758479359</v>
      </c>
      <c r="AL125" s="137">
        <f t="shared" si="51"/>
        <v>80.881877241520641</v>
      </c>
      <c r="AM125" s="120">
        <v>130</v>
      </c>
      <c r="AN125" s="214">
        <v>20.2</v>
      </c>
      <c r="AO125" s="296">
        <f t="shared" si="52"/>
        <v>20.74560953065626</v>
      </c>
      <c r="AP125" s="122">
        <f t="shared" si="53"/>
        <v>109.25439046934375</v>
      </c>
      <c r="AQ125" s="120">
        <v>130</v>
      </c>
      <c r="AR125" s="214">
        <v>18.170000000000002</v>
      </c>
      <c r="AS125" s="297">
        <f t="shared" si="54"/>
        <v>18.660778473862589</v>
      </c>
      <c r="AT125" s="122">
        <f t="shared" si="55"/>
        <v>111.33922152613741</v>
      </c>
      <c r="AU125" s="120">
        <v>130</v>
      </c>
      <c r="AV125" s="214">
        <v>3.73</v>
      </c>
      <c r="AW125" s="297">
        <f t="shared" si="56"/>
        <v>3.8307486905617743</v>
      </c>
      <c r="AX125" s="122">
        <f t="shared" si="57"/>
        <v>126.16925130943822</v>
      </c>
      <c r="AY125" s="120">
        <v>130</v>
      </c>
      <c r="AZ125" s="214">
        <v>11.01</v>
      </c>
      <c r="BA125" s="297">
        <f t="shared" si="58"/>
        <v>11.357433226771166</v>
      </c>
      <c r="BB125" s="122">
        <f t="shared" si="59"/>
        <v>118.64256677322884</v>
      </c>
      <c r="BC125" s="120">
        <v>130</v>
      </c>
      <c r="BD125" s="214">
        <v>6.93</v>
      </c>
      <c r="BE125" s="297">
        <f t="shared" si="60"/>
        <v>7.1486841291120973</v>
      </c>
      <c r="BF125" s="122">
        <f t="shared" si="61"/>
        <v>122.8513158708879</v>
      </c>
      <c r="BG125" s="120">
        <v>130</v>
      </c>
      <c r="BH125" s="214">
        <v>2.37</v>
      </c>
      <c r="BI125" s="297">
        <f t="shared" si="62"/>
        <v>2.444788078787254</v>
      </c>
      <c r="BJ125" s="122">
        <f t="shared" si="63"/>
        <v>127.55521192121275</v>
      </c>
    </row>
    <row r="126" spans="1:65" x14ac:dyDescent="0.35">
      <c r="A126" t="s">
        <v>130</v>
      </c>
      <c r="B126" s="80">
        <v>119</v>
      </c>
      <c r="E126" s="74"/>
      <c r="F126" s="74"/>
    </row>
    <row r="127" spans="1:65" x14ac:dyDescent="0.35">
      <c r="E127" s="74"/>
      <c r="F127" s="74"/>
    </row>
    <row r="128" spans="1:65" x14ac:dyDescent="0.35">
      <c r="E128" s="74"/>
      <c r="F128" s="74"/>
    </row>
    <row r="129" spans="5:6" x14ac:dyDescent="0.35">
      <c r="E129" s="74"/>
      <c r="F129" s="74"/>
    </row>
    <row r="130" spans="5:6" x14ac:dyDescent="0.35">
      <c r="E130" s="74"/>
      <c r="F130" s="74"/>
    </row>
    <row r="131" spans="5:6" x14ac:dyDescent="0.35">
      <c r="E131" s="74"/>
      <c r="F131" s="74"/>
    </row>
    <row r="132" spans="5:6" x14ac:dyDescent="0.35">
      <c r="E132" s="74"/>
      <c r="F132" s="74"/>
    </row>
    <row r="133" spans="5:6" x14ac:dyDescent="0.35">
      <c r="E133" s="74"/>
      <c r="F133" s="74"/>
    </row>
    <row r="134" spans="5:6" x14ac:dyDescent="0.35">
      <c r="E134" s="74"/>
      <c r="F134" s="74"/>
    </row>
    <row r="135" spans="5:6" x14ac:dyDescent="0.35">
      <c r="E135" s="74"/>
      <c r="F135" s="74"/>
    </row>
  </sheetData>
  <mergeCells count="24">
    <mergeCell ref="BC5:BF5"/>
    <mergeCell ref="BG5:BJ5"/>
    <mergeCell ref="C4:N4"/>
    <mergeCell ref="O4:Z4"/>
    <mergeCell ref="AA4:AL4"/>
    <mergeCell ref="AM4:AX4"/>
    <mergeCell ref="AY4:BJ4"/>
    <mergeCell ref="AY5:BB5"/>
    <mergeCell ref="BX19:BX20"/>
    <mergeCell ref="BX21:BX22"/>
    <mergeCell ref="BY19:BY20"/>
    <mergeCell ref="BY21:BY22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91"/>
  <sheetViews>
    <sheetView topLeftCell="F1" zoomScale="80" zoomScaleNormal="80" workbookViewId="0">
      <selection sqref="A1:A4"/>
    </sheetView>
  </sheetViews>
  <sheetFormatPr defaultColWidth="9.1796875" defaultRowHeight="14.5" x14ac:dyDescent="0.35"/>
  <cols>
    <col min="1" max="1" width="21.7265625" style="195" customWidth="1"/>
    <col min="2" max="2" width="11.26953125" style="77" bestFit="1" customWidth="1"/>
    <col min="3" max="3" width="13" style="77" bestFit="1" customWidth="1"/>
    <col min="4" max="4" width="15.453125" style="77" customWidth="1"/>
    <col min="5" max="5" width="10.54296875" style="77" customWidth="1"/>
    <col min="6" max="6" width="12.54296875" style="77" customWidth="1"/>
    <col min="7" max="7" width="10.7265625" style="77" customWidth="1"/>
    <col min="8" max="8" width="12.26953125" style="77" customWidth="1"/>
    <col min="9" max="9" width="9.1796875" style="77"/>
    <col min="10" max="10" width="12.1796875" style="77" customWidth="1"/>
    <col min="11" max="11" width="9.1796875" style="77"/>
    <col min="12" max="12" width="11.1796875" style="77" customWidth="1"/>
    <col min="13" max="13" width="16.453125" style="77" bestFit="1" customWidth="1"/>
    <col min="14" max="14" width="13.26953125" style="77" customWidth="1"/>
    <col min="15" max="15" width="9.1796875" style="77"/>
    <col min="16" max="16" width="12.7265625" style="77" customWidth="1"/>
    <col min="17" max="17" width="10.81640625" style="77" customWidth="1"/>
    <col min="18" max="18" width="10.7265625" style="77" customWidth="1"/>
    <col min="19" max="19" width="9.1796875" style="77"/>
    <col min="20" max="20" width="12.1796875" style="77" customWidth="1"/>
    <col min="21" max="16384" width="9.1796875" style="77"/>
  </cols>
  <sheetData>
    <row r="1" spans="1:32" x14ac:dyDescent="0.35">
      <c r="A1" s="76" t="s">
        <v>143</v>
      </c>
      <c r="B1" s="75"/>
    </row>
    <row r="2" spans="1:32" x14ac:dyDescent="0.35">
      <c r="A2" s="76" t="s">
        <v>155</v>
      </c>
      <c r="B2" s="75"/>
    </row>
    <row r="3" spans="1:32" x14ac:dyDescent="0.35">
      <c r="A3" s="438" t="s">
        <v>85</v>
      </c>
      <c r="B3" s="194"/>
    </row>
    <row r="4" spans="1:32" x14ac:dyDescent="0.35">
      <c r="F4" s="196"/>
    </row>
    <row r="5" spans="1:32" ht="15" thickBot="1" x14ac:dyDescent="0.4"/>
    <row r="6" spans="1:32" ht="15" thickBot="1" x14ac:dyDescent="0.4">
      <c r="C6" s="320" t="s">
        <v>67</v>
      </c>
      <c r="D6" s="321"/>
      <c r="E6" s="321"/>
      <c r="F6" s="321"/>
      <c r="G6" s="321"/>
      <c r="H6" s="322"/>
      <c r="I6" s="320" t="s">
        <v>156</v>
      </c>
      <c r="J6" s="321"/>
      <c r="K6" s="321"/>
      <c r="L6" s="321"/>
      <c r="M6" s="321"/>
      <c r="N6" s="322"/>
      <c r="O6" s="320" t="s">
        <v>145</v>
      </c>
      <c r="P6" s="321"/>
      <c r="Q6" s="321"/>
      <c r="R6" s="321"/>
      <c r="S6" s="321"/>
      <c r="T6" s="322"/>
      <c r="U6" s="320" t="s">
        <v>146</v>
      </c>
      <c r="V6" s="321"/>
      <c r="W6" s="321"/>
      <c r="X6" s="321"/>
      <c r="Y6" s="321"/>
      <c r="Z6" s="322"/>
      <c r="AA6" s="320" t="s">
        <v>147</v>
      </c>
      <c r="AB6" s="321"/>
      <c r="AC6" s="321"/>
      <c r="AD6" s="321"/>
      <c r="AE6" s="321"/>
      <c r="AF6" s="322"/>
    </row>
    <row r="7" spans="1:32" ht="15" customHeight="1" thickBot="1" x14ac:dyDescent="0.4">
      <c r="A7" s="197"/>
      <c r="B7" s="198"/>
      <c r="C7" s="323" t="s">
        <v>8</v>
      </c>
      <c r="D7" s="324"/>
      <c r="E7" s="323" t="s">
        <v>12</v>
      </c>
      <c r="F7" s="324"/>
      <c r="G7" s="323" t="s">
        <v>1</v>
      </c>
      <c r="H7" s="325"/>
      <c r="I7" s="323" t="s">
        <v>7</v>
      </c>
      <c r="J7" s="324"/>
      <c r="K7" s="323" t="s">
        <v>15</v>
      </c>
      <c r="L7" s="324"/>
      <c r="M7" s="323" t="s">
        <v>86</v>
      </c>
      <c r="N7" s="324"/>
      <c r="O7" s="323" t="s">
        <v>6</v>
      </c>
      <c r="P7" s="324"/>
      <c r="Q7" s="323" t="s">
        <v>11</v>
      </c>
      <c r="R7" s="324"/>
      <c r="S7" s="323" t="s">
        <v>13</v>
      </c>
      <c r="T7" s="324"/>
      <c r="U7" s="323" t="s">
        <v>10</v>
      </c>
      <c r="V7" s="324"/>
      <c r="W7" s="323" t="s">
        <v>14</v>
      </c>
      <c r="X7" s="324"/>
      <c r="Y7" s="323" t="s">
        <v>2</v>
      </c>
      <c r="Z7" s="324"/>
      <c r="AA7" s="323" t="s">
        <v>9</v>
      </c>
      <c r="AB7" s="324"/>
      <c r="AC7" s="323" t="s">
        <v>17</v>
      </c>
      <c r="AD7" s="324"/>
      <c r="AE7" s="323" t="s">
        <v>3</v>
      </c>
      <c r="AF7" s="324"/>
    </row>
    <row r="8" spans="1:32" ht="15" thickBot="1" x14ac:dyDescent="0.4">
      <c r="A8" s="199" t="s">
        <v>87</v>
      </c>
      <c r="B8" s="200" t="s">
        <v>88</v>
      </c>
      <c r="C8" s="201" t="s">
        <v>79</v>
      </c>
      <c r="D8" s="202" t="s">
        <v>89</v>
      </c>
      <c r="E8" s="201" t="s">
        <v>79</v>
      </c>
      <c r="F8" s="202" t="s">
        <v>89</v>
      </c>
      <c r="G8" s="201" t="s">
        <v>79</v>
      </c>
      <c r="H8" s="202" t="s">
        <v>89</v>
      </c>
      <c r="I8" s="201" t="s">
        <v>79</v>
      </c>
      <c r="J8" s="202" t="s">
        <v>89</v>
      </c>
      <c r="K8" s="201" t="s">
        <v>79</v>
      </c>
      <c r="L8" s="202" t="s">
        <v>89</v>
      </c>
      <c r="M8" s="201" t="s">
        <v>79</v>
      </c>
      <c r="N8" s="202" t="s">
        <v>89</v>
      </c>
      <c r="O8" s="201" t="s">
        <v>79</v>
      </c>
      <c r="P8" s="202" t="s">
        <v>89</v>
      </c>
      <c r="Q8" s="201" t="s">
        <v>79</v>
      </c>
      <c r="R8" s="202" t="s">
        <v>89</v>
      </c>
      <c r="S8" s="201" t="s">
        <v>79</v>
      </c>
      <c r="T8" s="202" t="s">
        <v>89</v>
      </c>
      <c r="U8" s="201" t="s">
        <v>79</v>
      </c>
      <c r="V8" s="202" t="s">
        <v>89</v>
      </c>
      <c r="W8" s="201" t="s">
        <v>79</v>
      </c>
      <c r="X8" s="202" t="s">
        <v>89</v>
      </c>
      <c r="Y8" s="201" t="s">
        <v>79</v>
      </c>
      <c r="Z8" s="202" t="s">
        <v>89</v>
      </c>
      <c r="AA8" s="201" t="s">
        <v>79</v>
      </c>
      <c r="AB8" s="202" t="s">
        <v>89</v>
      </c>
      <c r="AC8" s="201" t="s">
        <v>79</v>
      </c>
      <c r="AD8" s="202" t="s">
        <v>89</v>
      </c>
      <c r="AE8" s="201" t="s">
        <v>79</v>
      </c>
      <c r="AF8" s="202" t="s">
        <v>89</v>
      </c>
    </row>
    <row r="9" spans="1:32" ht="15" thickBot="1" x14ac:dyDescent="0.4">
      <c r="A9" s="203">
        <v>44174</v>
      </c>
      <c r="B9" s="204">
        <v>0</v>
      </c>
      <c r="C9" s="205">
        <f>'Daily Feed Intake'!C7-'Daily Feed Intake'!D7</f>
        <v>0</v>
      </c>
      <c r="D9" s="206">
        <f>C9/Dead!B7</f>
        <v>0</v>
      </c>
      <c r="E9" s="205">
        <f>'Daily Feed Intake'!G7-'Daily Feed Intake'!H7</f>
        <v>0</v>
      </c>
      <c r="F9" s="206">
        <f>E9/Dead!D7</f>
        <v>0</v>
      </c>
      <c r="G9" s="205">
        <f>'Daily Feed Intake'!K7-'Daily Feed Intake'!L7</f>
        <v>0</v>
      </c>
      <c r="H9" s="206">
        <f>G9/Dead!F7</f>
        <v>0</v>
      </c>
      <c r="I9" s="205">
        <f>'Daily Feed Intake'!O7-'Daily Feed Intake'!P7</f>
        <v>0</v>
      </c>
      <c r="J9" s="206">
        <f>I9/Dead!H7</f>
        <v>0</v>
      </c>
      <c r="K9" s="205">
        <f>'Daily Feed Intake'!S7-'Daily Feed Intake'!T7</f>
        <v>0</v>
      </c>
      <c r="L9" s="206">
        <f>K9/Dead!J7</f>
        <v>0</v>
      </c>
      <c r="M9" s="205">
        <f>'Daily Feed Intake'!W7-'Daily Feed Intake'!Y7</f>
        <v>0</v>
      </c>
      <c r="N9" s="206">
        <f>M9/Dead!L7</f>
        <v>0</v>
      </c>
      <c r="O9" s="205">
        <f>'Daily Feed Intake'!AA7-'Daily Feed Intake'!AB7</f>
        <v>0</v>
      </c>
      <c r="P9" s="206">
        <f>O9/Dead!N7</f>
        <v>0</v>
      </c>
      <c r="Q9" s="205">
        <f>'Daily Feed Intake'!AE7-'Daily Feed Intake'!AF7</f>
        <v>0</v>
      </c>
      <c r="R9" s="206">
        <f>Q9/Dead!P7</f>
        <v>0</v>
      </c>
      <c r="S9" s="205">
        <f>'Daily Feed Intake'!AI7-'Daily Feed Intake'!AJ7</f>
        <v>0</v>
      </c>
      <c r="T9" s="206">
        <f>S9/Dead!R7</f>
        <v>0</v>
      </c>
      <c r="U9" s="205">
        <f>'Daily Feed Intake'!AM7-'Daily Feed Intake'!AN7</f>
        <v>0</v>
      </c>
      <c r="V9" s="206">
        <f>U9/Dead!T7</f>
        <v>0</v>
      </c>
      <c r="W9" s="205">
        <f>'Daily Feed Intake'!AQ7-'Daily Feed Intake'!AR7</f>
        <v>0</v>
      </c>
      <c r="X9" s="206">
        <f>W9/Dead!V7</f>
        <v>0</v>
      </c>
      <c r="Y9" s="205">
        <f>'Daily Feed Intake'!AU7-'Daily Feed Intake'!AV7</f>
        <v>0</v>
      </c>
      <c r="Z9" s="206">
        <f>Y9/Dead!X7</f>
        <v>0</v>
      </c>
      <c r="AA9" s="205">
        <f>'Daily Feed Intake'!AY7-'Daily Feed Intake'!AZ7</f>
        <v>0</v>
      </c>
      <c r="AB9" s="206">
        <f>AA9/Dead!Z7</f>
        <v>0</v>
      </c>
      <c r="AC9" s="205">
        <f>'Daily Feed Intake'!BC7-'Daily Feed Intake'!BD7</f>
        <v>0</v>
      </c>
      <c r="AD9" s="206">
        <f>AC9/Dead!AB7</f>
        <v>0</v>
      </c>
      <c r="AE9" s="205">
        <f>'Daily Feed Intake'!BG7-'Daily Feed Intake'!BH7</f>
        <v>0</v>
      </c>
      <c r="AF9" s="206">
        <f>AE9/Dead!AD7</f>
        <v>0</v>
      </c>
    </row>
    <row r="10" spans="1:32" ht="15" thickBot="1" x14ac:dyDescent="0.4">
      <c r="A10" s="203">
        <v>44175</v>
      </c>
      <c r="B10" s="78">
        <v>1</v>
      </c>
      <c r="C10" s="205">
        <f>'Daily Feed Intake'!C8-'Daily Feed Intake'!D8</f>
        <v>39.150000000000006</v>
      </c>
      <c r="D10" s="206">
        <f>C10/Dead!B8</f>
        <v>0.78300000000000014</v>
      </c>
      <c r="E10" s="205">
        <f>'Daily Feed Intake'!G8-'Daily Feed Intake'!H8</f>
        <v>42.540000000000006</v>
      </c>
      <c r="F10" s="206">
        <f>E10/Dead!D8</f>
        <v>0.85080000000000011</v>
      </c>
      <c r="G10" s="205">
        <f>'Daily Feed Intake'!K8-'Daily Feed Intake'!L8</f>
        <v>51.7</v>
      </c>
      <c r="H10" s="206">
        <f>G10/Dead!F8</f>
        <v>1.034</v>
      </c>
      <c r="I10" s="205">
        <f>'Daily Feed Intake'!O8-'Daily Feed Intake'!P8</f>
        <v>24.849999999999994</v>
      </c>
      <c r="J10" s="206">
        <f>I10/Dead!H8</f>
        <v>0.49699999999999989</v>
      </c>
      <c r="K10" s="205">
        <f>'Daily Feed Intake'!S8-'Daily Feed Intake'!T8</f>
        <v>16.129999999999995</v>
      </c>
      <c r="L10" s="206">
        <f>K10/Dead!J8</f>
        <v>0.32259999999999989</v>
      </c>
      <c r="M10" s="205">
        <f>'Daily Feed Intake'!W8-'Daily Feed Intake'!Y8</f>
        <v>18.886942182830055</v>
      </c>
      <c r="N10" s="206">
        <f>M10/Dead!L8</f>
        <v>0.3777388436566011</v>
      </c>
      <c r="O10" s="205">
        <f>'Daily Feed Intake'!AA8-'Daily Feed Intake'!AB8</f>
        <v>5.1500000000000057</v>
      </c>
      <c r="P10" s="206">
        <f>O10/Dead!N8</f>
        <v>0.10300000000000012</v>
      </c>
      <c r="Q10" s="205">
        <f>'Daily Feed Intake'!AE8-'Daily Feed Intake'!AF8</f>
        <v>9.6599999999999966</v>
      </c>
      <c r="R10" s="206">
        <f>Q10/Dead!P8</f>
        <v>0.19319999999999993</v>
      </c>
      <c r="S10" s="205">
        <f>'Daily Feed Intake'!AI8-'Daily Feed Intake'!AJ8</f>
        <v>43.33</v>
      </c>
      <c r="T10" s="206">
        <f>S10/Dead!R8</f>
        <v>0.86659999999999993</v>
      </c>
      <c r="U10" s="205">
        <f>'Daily Feed Intake'!AM8-'Daily Feed Intake'!AN8</f>
        <v>19.920000000000002</v>
      </c>
      <c r="V10" s="206">
        <f>U10/Dead!T8</f>
        <v>0.39840000000000003</v>
      </c>
      <c r="W10" s="205">
        <f>'Daily Feed Intake'!AQ8-'Daily Feed Intake'!AR8</f>
        <v>16.11</v>
      </c>
      <c r="X10" s="206">
        <f>W10/Dead!V8</f>
        <v>0.32219999999999999</v>
      </c>
      <c r="Y10" s="205">
        <f>'Daily Feed Intake'!AU8-'Daily Feed Intake'!AV8</f>
        <v>91.23</v>
      </c>
      <c r="Z10" s="206">
        <f>Y10/Dead!X8</f>
        <v>1.8246</v>
      </c>
      <c r="AA10" s="205">
        <f>'Daily Feed Intake'!AY8-'Daily Feed Intake'!AZ8</f>
        <v>21.489999999999995</v>
      </c>
      <c r="AB10" s="206">
        <f>AA10/Dead!Z8</f>
        <v>0.4297999999999999</v>
      </c>
      <c r="AC10" s="205">
        <f>'Daily Feed Intake'!BC8-'Daily Feed Intake'!BD8</f>
        <v>10.370000000000005</v>
      </c>
      <c r="AD10" s="206">
        <f>AC10/Dead!AB8</f>
        <v>0.20740000000000008</v>
      </c>
      <c r="AE10" s="205">
        <f>'Daily Feed Intake'!BG8-'Daily Feed Intake'!BH8</f>
        <v>24.17</v>
      </c>
      <c r="AF10" s="206">
        <f>AE10/Dead!AD8</f>
        <v>0.48340000000000005</v>
      </c>
    </row>
    <row r="11" spans="1:32" ht="15" thickBot="1" x14ac:dyDescent="0.4">
      <c r="A11" s="203">
        <v>44176</v>
      </c>
      <c r="B11" s="78">
        <v>2</v>
      </c>
      <c r="C11" s="205">
        <f>'Daily Feed Intake'!C9-'Daily Feed Intake'!D9</f>
        <v>34.799999999999997</v>
      </c>
      <c r="D11" s="206">
        <f>C11/Dead!B9</f>
        <v>0.69599999999999995</v>
      </c>
      <c r="E11" s="205">
        <f>'Daily Feed Intake'!G9-'Daily Feed Intake'!H9</f>
        <v>43.400000000000006</v>
      </c>
      <c r="F11" s="206">
        <f>E11/Dead!D9</f>
        <v>0.8680000000000001</v>
      </c>
      <c r="G11" s="205">
        <f>'Daily Feed Intake'!K9-'Daily Feed Intake'!L9</f>
        <v>30.900000000000006</v>
      </c>
      <c r="H11" s="206">
        <f>G11/Dead!F9</f>
        <v>0.6180000000000001</v>
      </c>
      <c r="I11" s="205">
        <f>'Daily Feed Intake'!O9-'Daily Feed Intake'!P9</f>
        <v>38.599999999999994</v>
      </c>
      <c r="J11" s="206">
        <f>I11/Dead!H9</f>
        <v>0.77199999999999991</v>
      </c>
      <c r="K11" s="205">
        <f>'Daily Feed Intake'!S9-'Daily Feed Intake'!T9</f>
        <v>38.75</v>
      </c>
      <c r="L11" s="206">
        <f>K11/Dead!J9</f>
        <v>0.77500000000000002</v>
      </c>
      <c r="M11" s="205">
        <f>'Daily Feed Intake'!W9-'Daily Feed Intake'!Y9</f>
        <v>37.901679892816659</v>
      </c>
      <c r="N11" s="206">
        <f>M11/Dead!L9</f>
        <v>0.75803359785633317</v>
      </c>
      <c r="O11" s="205">
        <f>'Daily Feed Intake'!AA9-'Daily Feed Intake'!AB9</f>
        <v>10.89</v>
      </c>
      <c r="P11" s="206">
        <f>O11/Dead!N9</f>
        <v>0.21780000000000002</v>
      </c>
      <c r="Q11" s="205">
        <f>'Daily Feed Intake'!AE9-'Daily Feed Intake'!AF9</f>
        <v>8.519999999999996</v>
      </c>
      <c r="R11" s="206">
        <f>Q11/Dead!P9</f>
        <v>0.17039999999999991</v>
      </c>
      <c r="S11" s="205">
        <f>'Daily Feed Intake'!AI9-'Daily Feed Intake'!AJ9</f>
        <v>40.81</v>
      </c>
      <c r="T11" s="206">
        <f>S11/Dead!R9</f>
        <v>0.81620000000000004</v>
      </c>
      <c r="U11" s="205">
        <f>'Daily Feed Intake'!AM9-'Daily Feed Intake'!AN9</f>
        <v>19.769999999999996</v>
      </c>
      <c r="V11" s="206">
        <f>U11/Dead!T9</f>
        <v>0.39539999999999992</v>
      </c>
      <c r="W11" s="205">
        <f>'Daily Feed Intake'!AQ9-'Daily Feed Intake'!AR9</f>
        <v>27.879999999999995</v>
      </c>
      <c r="X11" s="206">
        <f>W11/Dead!V9</f>
        <v>0.55759999999999987</v>
      </c>
      <c r="Y11" s="205">
        <f>'Daily Feed Intake'!AU9-'Daily Feed Intake'!AV9</f>
        <v>50.8</v>
      </c>
      <c r="Z11" s="206">
        <f>Y11/Dead!X9</f>
        <v>1.016</v>
      </c>
      <c r="AA11" s="205">
        <f>'Daily Feed Intake'!AY9-'Daily Feed Intake'!AZ9</f>
        <v>42.69</v>
      </c>
      <c r="AB11" s="206">
        <f>AA11/Dead!Z9</f>
        <v>0.8538</v>
      </c>
      <c r="AC11" s="205">
        <f>'Daily Feed Intake'!BC9-'Daily Feed Intake'!BD9</f>
        <v>11.049999999999997</v>
      </c>
      <c r="AD11" s="206">
        <f>AC11/Dead!AB9</f>
        <v>0.22099999999999995</v>
      </c>
      <c r="AE11" s="205">
        <f>'Daily Feed Intake'!BG9-'Daily Feed Intake'!BH9</f>
        <v>34.700000000000003</v>
      </c>
      <c r="AF11" s="206">
        <f>AE11/Dead!AD9</f>
        <v>0.69400000000000006</v>
      </c>
    </row>
    <row r="12" spans="1:32" ht="15" thickBot="1" x14ac:dyDescent="0.4">
      <c r="A12" s="203">
        <v>44177</v>
      </c>
      <c r="B12" s="78">
        <v>3</v>
      </c>
      <c r="C12" s="205">
        <f>'Daily Feed Intake'!C10-'Daily Feed Intake'!D10</f>
        <v>73</v>
      </c>
      <c r="D12" s="206">
        <f>C12/Dead!B10</f>
        <v>1.46</v>
      </c>
      <c r="E12" s="205">
        <f>'Daily Feed Intake'!G10-'Daily Feed Intake'!H10</f>
        <v>59.46</v>
      </c>
      <c r="F12" s="206">
        <f>E12/Dead!D10</f>
        <v>1.1892</v>
      </c>
      <c r="G12" s="205">
        <f>'Daily Feed Intake'!K10-'Daily Feed Intake'!L10</f>
        <v>68.740000000000009</v>
      </c>
      <c r="H12" s="206">
        <f>G12/Dead!F10</f>
        <v>1.3748000000000002</v>
      </c>
      <c r="I12" s="205">
        <f>'Daily Feed Intake'!O10-'Daily Feed Intake'!P10</f>
        <v>39.5</v>
      </c>
      <c r="J12" s="206">
        <f>I12/Dead!H10</f>
        <v>0.79</v>
      </c>
      <c r="K12" s="205">
        <f>'Daily Feed Intake'!S10-'Daily Feed Intake'!T10</f>
        <v>22.349999999999994</v>
      </c>
      <c r="L12" s="206">
        <f>K12/Dead!J10</f>
        <v>0.4469999999999999</v>
      </c>
      <c r="M12" s="205">
        <f>'Daily Feed Intake'!W10-'Daily Feed Intake'!Y10</f>
        <v>34.85107698649901</v>
      </c>
      <c r="N12" s="206">
        <f>M12/Dead!L10</f>
        <v>0.69702153972998016</v>
      </c>
      <c r="O12" s="205">
        <f>'Daily Feed Intake'!AA10-'Daily Feed Intake'!AB10</f>
        <v>27.42</v>
      </c>
      <c r="P12" s="206">
        <f>O12/Dead!N10</f>
        <v>0.5484</v>
      </c>
      <c r="Q12" s="205">
        <f>'Daily Feed Intake'!AE10-'Daily Feed Intake'!AF10</f>
        <v>50.099999999999994</v>
      </c>
      <c r="R12" s="206">
        <f>Q12/Dead!P10</f>
        <v>1.0019999999999998</v>
      </c>
      <c r="S12" s="205">
        <f>'Daily Feed Intake'!AI10-'Daily Feed Intake'!AJ10</f>
        <v>44.8</v>
      </c>
      <c r="T12" s="206">
        <f>S12/Dead!R10</f>
        <v>0.89599999999999991</v>
      </c>
      <c r="U12" s="205">
        <f>'Daily Feed Intake'!AM10-'Daily Feed Intake'!AN10</f>
        <v>50.900000000000006</v>
      </c>
      <c r="V12" s="206">
        <f>U12/Dead!T10</f>
        <v>1.018</v>
      </c>
      <c r="W12" s="205">
        <f>'Daily Feed Intake'!AQ10-'Daily Feed Intake'!AR10</f>
        <v>26.069999999999993</v>
      </c>
      <c r="X12" s="206">
        <f>W12/Dead!V10</f>
        <v>0.52139999999999986</v>
      </c>
      <c r="Y12" s="205">
        <f>'Daily Feed Intake'!AU10-'Daily Feed Intake'!AV10</f>
        <v>45.709999999999994</v>
      </c>
      <c r="Z12" s="206">
        <f>Y12/Dead!X10</f>
        <v>0.9141999999999999</v>
      </c>
      <c r="AA12" s="205">
        <f>'Daily Feed Intake'!AY10-'Daily Feed Intake'!AZ10</f>
        <v>49.31</v>
      </c>
      <c r="AB12" s="206">
        <f>AA12/Dead!Z10</f>
        <v>0.98620000000000008</v>
      </c>
      <c r="AC12" s="205">
        <f>'Daily Feed Intake'!BC10-'Daily Feed Intake'!BD10</f>
        <v>10.120000000000005</v>
      </c>
      <c r="AD12" s="206">
        <f>AC12/Dead!AB10</f>
        <v>0.20240000000000008</v>
      </c>
      <c r="AE12" s="205">
        <f>'Daily Feed Intake'!BG10-'Daily Feed Intake'!BH10</f>
        <v>31.689999999999998</v>
      </c>
      <c r="AF12" s="206">
        <f>AE12/Dead!AD10</f>
        <v>0.63379999999999992</v>
      </c>
    </row>
    <row r="13" spans="1:32" ht="15" thickBot="1" x14ac:dyDescent="0.4">
      <c r="A13" s="203">
        <v>44178</v>
      </c>
      <c r="B13" s="78">
        <v>4</v>
      </c>
      <c r="C13" s="205">
        <f>'Daily Feed Intake'!C11-'Daily Feed Intake'!D11</f>
        <v>0</v>
      </c>
      <c r="D13" s="206">
        <f>C13/Dead!B11</f>
        <v>0</v>
      </c>
      <c r="E13" s="205">
        <f>'Daily Feed Intake'!G11-'Daily Feed Intake'!H11</f>
        <v>0</v>
      </c>
      <c r="F13" s="206">
        <f>E13/Dead!D11</f>
        <v>0</v>
      </c>
      <c r="G13" s="205">
        <f>'Daily Feed Intake'!K11-'Daily Feed Intake'!L11</f>
        <v>0</v>
      </c>
      <c r="H13" s="206">
        <f>G13/Dead!F11</f>
        <v>0</v>
      </c>
      <c r="I13" s="205">
        <f>'Daily Feed Intake'!O11-'Daily Feed Intake'!P11</f>
        <v>0</v>
      </c>
      <c r="J13" s="206">
        <f>I13/Dead!H11</f>
        <v>0</v>
      </c>
      <c r="K13" s="205">
        <f>'Daily Feed Intake'!S11-'Daily Feed Intake'!T11</f>
        <v>0</v>
      </c>
      <c r="L13" s="206">
        <f>K13/Dead!J11</f>
        <v>0</v>
      </c>
      <c r="M13" s="205">
        <f>'Daily Feed Intake'!W11-'Daily Feed Intake'!Y11</f>
        <v>0</v>
      </c>
      <c r="N13" s="206">
        <f>M13/Dead!L11</f>
        <v>0</v>
      </c>
      <c r="O13" s="205">
        <f>'Daily Feed Intake'!AA11-'Daily Feed Intake'!AB11</f>
        <v>0</v>
      </c>
      <c r="P13" s="206">
        <f>O13/Dead!N11</f>
        <v>0</v>
      </c>
      <c r="Q13" s="205">
        <f>'Daily Feed Intake'!AE11-'Daily Feed Intake'!AF11</f>
        <v>0</v>
      </c>
      <c r="R13" s="206">
        <f>Q13/Dead!P11</f>
        <v>0</v>
      </c>
      <c r="S13" s="205">
        <f>'Daily Feed Intake'!AI11-'Daily Feed Intake'!AJ11</f>
        <v>0</v>
      </c>
      <c r="T13" s="206">
        <f>S13/Dead!R11</f>
        <v>0</v>
      </c>
      <c r="U13" s="205">
        <f>'Daily Feed Intake'!AM11-'Daily Feed Intake'!AN11</f>
        <v>0</v>
      </c>
      <c r="V13" s="206">
        <f>U13/Dead!T11</f>
        <v>0</v>
      </c>
      <c r="W13" s="205">
        <f>'Daily Feed Intake'!AQ11-'Daily Feed Intake'!AR11</f>
        <v>0</v>
      </c>
      <c r="X13" s="206">
        <f>W13/Dead!V11</f>
        <v>0</v>
      </c>
      <c r="Y13" s="205">
        <f>'Daily Feed Intake'!AU11-'Daily Feed Intake'!AV11</f>
        <v>0</v>
      </c>
      <c r="Z13" s="206">
        <f>Y13/Dead!X11</f>
        <v>0</v>
      </c>
      <c r="AA13" s="205">
        <f>'Daily Feed Intake'!AY11-'Daily Feed Intake'!AZ11</f>
        <v>0</v>
      </c>
      <c r="AB13" s="206">
        <f>AA13/Dead!Z11</f>
        <v>0</v>
      </c>
      <c r="AC13" s="205">
        <f>'Daily Feed Intake'!BC11-'Daily Feed Intake'!BD11</f>
        <v>0</v>
      </c>
      <c r="AD13" s="206">
        <f>AC13/Dead!AB11</f>
        <v>0</v>
      </c>
      <c r="AE13" s="205">
        <f>'Daily Feed Intake'!BG11-'Daily Feed Intake'!BH11</f>
        <v>0</v>
      </c>
      <c r="AF13" s="206">
        <f>AE13/Dead!AD11</f>
        <v>0</v>
      </c>
    </row>
    <row r="14" spans="1:32" ht="15" thickBot="1" x14ac:dyDescent="0.4">
      <c r="A14" s="203">
        <v>44179</v>
      </c>
      <c r="B14" s="78">
        <v>5</v>
      </c>
      <c r="C14" s="205">
        <f>'Daily Feed Intake'!C12-'Daily Feed Intake'!D12</f>
        <v>101.75</v>
      </c>
      <c r="D14" s="206">
        <f>C14/Dead!B12</f>
        <v>2.0350000000000001</v>
      </c>
      <c r="E14" s="205">
        <f>'Daily Feed Intake'!G12-'Daily Feed Intake'!H12</f>
        <v>104.41</v>
      </c>
      <c r="F14" s="206">
        <f>E14/Dead!D12</f>
        <v>2.0882000000000001</v>
      </c>
      <c r="G14" s="205">
        <f>'Daily Feed Intake'!K12-'Daily Feed Intake'!L12</f>
        <v>85.69</v>
      </c>
      <c r="H14" s="206">
        <f>G14/Dead!F12</f>
        <v>1.7138</v>
      </c>
      <c r="I14" s="205">
        <f>'Daily Feed Intake'!O12-'Daily Feed Intake'!P12</f>
        <v>69.400000000000006</v>
      </c>
      <c r="J14" s="206">
        <f>I14/Dead!H12</f>
        <v>1.3880000000000001</v>
      </c>
      <c r="K14" s="205">
        <f>'Daily Feed Intake'!S12-'Daily Feed Intake'!T12</f>
        <v>54.41</v>
      </c>
      <c r="L14" s="206">
        <f>K14/Dead!J12</f>
        <v>1.0881999999999998</v>
      </c>
      <c r="M14" s="205">
        <f>'Daily Feed Intake'!W12-'Daily Feed Intake'!Y12</f>
        <v>73.127898588065563</v>
      </c>
      <c r="N14" s="206">
        <f>M14/Dead!L12</f>
        <v>1.4625579717613113</v>
      </c>
      <c r="O14" s="205">
        <f>'Daily Feed Intake'!AA12-'Daily Feed Intake'!AB12</f>
        <v>71.53</v>
      </c>
      <c r="P14" s="206">
        <f>O14/Dead!N12</f>
        <v>1.4306000000000001</v>
      </c>
      <c r="Q14" s="205">
        <f>'Daily Feed Intake'!AE12-'Daily Feed Intake'!AF12</f>
        <v>63.44</v>
      </c>
      <c r="R14" s="206">
        <f>Q14/Dead!P12</f>
        <v>1.2687999999999999</v>
      </c>
      <c r="S14" s="205">
        <f>'Daily Feed Intake'!AI12-'Daily Feed Intake'!AJ12</f>
        <v>107.23</v>
      </c>
      <c r="T14" s="206">
        <f>S14/Dead!R12</f>
        <v>2.1446000000000001</v>
      </c>
      <c r="U14" s="205">
        <f>'Daily Feed Intake'!AM12-'Daily Feed Intake'!AN12</f>
        <v>68.88</v>
      </c>
      <c r="V14" s="206">
        <f>U14/Dead!T12</f>
        <v>1.3775999999999999</v>
      </c>
      <c r="W14" s="205">
        <f>'Daily Feed Intake'!AQ12-'Daily Feed Intake'!AR12</f>
        <v>68.430000000000007</v>
      </c>
      <c r="X14" s="206">
        <f>W14/Dead!V12</f>
        <v>1.3686</v>
      </c>
      <c r="Y14" s="205">
        <f>'Daily Feed Intake'!AU12-'Daily Feed Intake'!AV12</f>
        <v>82.47</v>
      </c>
      <c r="Z14" s="206">
        <f>Y14/Dead!X12</f>
        <v>1.6494</v>
      </c>
      <c r="AA14" s="205">
        <f>'Daily Feed Intake'!AY12-'Daily Feed Intake'!AZ12</f>
        <v>102.66</v>
      </c>
      <c r="AB14" s="206">
        <f>AA14/Dead!Z12</f>
        <v>2.0531999999999999</v>
      </c>
      <c r="AC14" s="205">
        <f>'Daily Feed Intake'!BC12-'Daily Feed Intake'!BD12</f>
        <v>22.439999999999998</v>
      </c>
      <c r="AD14" s="206">
        <f>AC14/Dead!AB12</f>
        <v>0.44879999999999998</v>
      </c>
      <c r="AE14" s="205">
        <f>'Daily Feed Intake'!BG12-'Daily Feed Intake'!BH12</f>
        <v>46.519999999999996</v>
      </c>
      <c r="AF14" s="206">
        <f>AE14/Dead!AD12</f>
        <v>0.93039999999999989</v>
      </c>
    </row>
    <row r="15" spans="1:32" ht="15" thickBot="1" x14ac:dyDescent="0.4">
      <c r="A15" s="203">
        <v>44180</v>
      </c>
      <c r="B15" s="78">
        <v>6</v>
      </c>
      <c r="C15" s="205">
        <f>'Daily Feed Intake'!C13-'Daily Feed Intake'!D13</f>
        <v>87.97999999999999</v>
      </c>
      <c r="D15" s="206">
        <f>C15/Dead!B13</f>
        <v>1.7595999999999998</v>
      </c>
      <c r="E15" s="205">
        <f>'Daily Feed Intake'!G13-'Daily Feed Intake'!H13</f>
        <v>90.76</v>
      </c>
      <c r="F15" s="206">
        <f>E15/Dead!D13</f>
        <v>1.8152000000000001</v>
      </c>
      <c r="G15" s="205">
        <f>'Daily Feed Intake'!K13-'Daily Feed Intake'!L13</f>
        <v>107.88</v>
      </c>
      <c r="H15" s="206">
        <f>G15/Dead!F13</f>
        <v>2.1576</v>
      </c>
      <c r="I15" s="205">
        <f>'Daily Feed Intake'!O13-'Daily Feed Intake'!P13</f>
        <v>87.09</v>
      </c>
      <c r="J15" s="206">
        <f>I15/Dead!H13</f>
        <v>1.7418</v>
      </c>
      <c r="K15" s="205">
        <f>'Daily Feed Intake'!S13-'Daily Feed Intake'!T13</f>
        <v>79.930000000000007</v>
      </c>
      <c r="L15" s="206">
        <f>K15/Dead!J13</f>
        <v>1.5986000000000002</v>
      </c>
      <c r="M15" s="205">
        <f>'Daily Feed Intake'!W13-'Daily Feed Intake'!Y13</f>
        <v>106.2516747397712</v>
      </c>
      <c r="N15" s="206">
        <f>M15/Dead!L13</f>
        <v>2.1250334947954239</v>
      </c>
      <c r="O15" s="205">
        <f>'Daily Feed Intake'!AA13-'Daily Feed Intake'!AB13</f>
        <v>92.84</v>
      </c>
      <c r="P15" s="206">
        <f>O15/Dead!N13</f>
        <v>1.8568</v>
      </c>
      <c r="Q15" s="205">
        <f>'Daily Feed Intake'!AE13-'Daily Feed Intake'!AF13</f>
        <v>72.97999999999999</v>
      </c>
      <c r="R15" s="206">
        <f>Q15/Dead!P13</f>
        <v>1.4595999999999998</v>
      </c>
      <c r="S15" s="205">
        <f>'Daily Feed Intake'!AI13-'Daily Feed Intake'!AJ13</f>
        <v>79.150000000000006</v>
      </c>
      <c r="T15" s="206">
        <f>S15/Dead!R13</f>
        <v>1.5830000000000002</v>
      </c>
      <c r="U15" s="205">
        <f>'Daily Feed Intake'!AM13-'Daily Feed Intake'!AN13</f>
        <v>93.34</v>
      </c>
      <c r="V15" s="206">
        <f>U15/Dead!T13</f>
        <v>1.8668</v>
      </c>
      <c r="W15" s="205">
        <f>'Daily Feed Intake'!AQ13-'Daily Feed Intake'!AR13</f>
        <v>75.22999999999999</v>
      </c>
      <c r="X15" s="206">
        <f>W15/Dead!V13</f>
        <v>1.5045999999999997</v>
      </c>
      <c r="Y15" s="205">
        <f>'Daily Feed Intake'!AU13-'Daily Feed Intake'!AV13</f>
        <v>54.7</v>
      </c>
      <c r="Z15" s="206">
        <f>Y15/Dead!X13</f>
        <v>1.0940000000000001</v>
      </c>
      <c r="AA15" s="205">
        <f>'Daily Feed Intake'!AY13-'Daily Feed Intake'!AZ13</f>
        <v>97.44</v>
      </c>
      <c r="AB15" s="206">
        <f>AA15/Dead!Z13</f>
        <v>1.9487999999999999</v>
      </c>
      <c r="AC15" s="205">
        <f>'Daily Feed Intake'!BC13-'Daily Feed Intake'!BD13</f>
        <v>40.39</v>
      </c>
      <c r="AD15" s="206">
        <f>AC15/Dead!AB13</f>
        <v>0.80779999999999996</v>
      </c>
      <c r="AE15" s="205">
        <f>'Daily Feed Intake'!BG13-'Daily Feed Intake'!BH13</f>
        <v>46.56</v>
      </c>
      <c r="AF15" s="206">
        <f>AE15/Dead!AD13</f>
        <v>0.93120000000000003</v>
      </c>
    </row>
    <row r="16" spans="1:32" ht="15" thickBot="1" x14ac:dyDescent="0.4">
      <c r="A16" s="203">
        <v>44181</v>
      </c>
      <c r="B16" s="78">
        <v>7</v>
      </c>
      <c r="C16" s="205">
        <f>'Daily Feed Intake'!C14-'Daily Feed Intake'!D14</f>
        <v>60.33</v>
      </c>
      <c r="D16" s="206">
        <f>C16/Dead!B14</f>
        <v>1.2065999999999999</v>
      </c>
      <c r="E16" s="205">
        <f>'Daily Feed Intake'!G14-'Daily Feed Intake'!H14</f>
        <v>62.52</v>
      </c>
      <c r="F16" s="206">
        <f>E16/Dead!D14</f>
        <v>1.2504</v>
      </c>
      <c r="G16" s="205">
        <f>'Daily Feed Intake'!K14-'Daily Feed Intake'!L14</f>
        <v>54.730000000000004</v>
      </c>
      <c r="H16" s="206">
        <f>G16/Dead!F14</f>
        <v>1.0946</v>
      </c>
      <c r="I16" s="205">
        <f>'Daily Feed Intake'!O14-'Daily Feed Intake'!P14</f>
        <v>32.47</v>
      </c>
      <c r="J16" s="206">
        <f>I16/Dead!H14</f>
        <v>0.64939999999999998</v>
      </c>
      <c r="K16" s="205">
        <f>'Daily Feed Intake'!S14-'Daily Feed Intake'!T14</f>
        <v>35.239999999999995</v>
      </c>
      <c r="L16" s="206">
        <f>K16/Dead!J14</f>
        <v>0.70479999999999987</v>
      </c>
      <c r="M16" s="205">
        <f>'Daily Feed Intake'!W14-'Daily Feed Intake'!Y14</f>
        <v>22.772338452025153</v>
      </c>
      <c r="N16" s="206">
        <f>M16/Dead!L14</f>
        <v>0.45544676904050307</v>
      </c>
      <c r="O16" s="205">
        <f>'Daily Feed Intake'!AA14-'Daily Feed Intake'!AB14</f>
        <v>-10.860000000000014</v>
      </c>
      <c r="P16" s="206">
        <f>O16/Dead!N14</f>
        <v>-0.21720000000000028</v>
      </c>
      <c r="Q16" s="205">
        <f>'Daily Feed Intake'!AE14-'Daily Feed Intake'!AF14</f>
        <v>102.07</v>
      </c>
      <c r="R16" s="206">
        <f>Q16/Dead!P14</f>
        <v>2.0413999999999999</v>
      </c>
      <c r="S16" s="205">
        <f>'Daily Feed Intake'!AI14-'Daily Feed Intake'!AJ14</f>
        <v>41.260000000000005</v>
      </c>
      <c r="T16" s="206">
        <f>S16/Dead!R14</f>
        <v>0.82520000000000016</v>
      </c>
      <c r="U16" s="205">
        <f>'Daily Feed Intake'!AM14-'Daily Feed Intake'!AN14</f>
        <v>18.939999999999998</v>
      </c>
      <c r="V16" s="206">
        <f>U16/Dead!T14</f>
        <v>0.37879999999999997</v>
      </c>
      <c r="W16" s="205">
        <f>'Daily Feed Intake'!AQ14-'Daily Feed Intake'!AR14</f>
        <v>37.849999999999994</v>
      </c>
      <c r="X16" s="206">
        <f>W16/Dead!V14</f>
        <v>0.7569999999999999</v>
      </c>
      <c r="Y16" s="205">
        <f>'Daily Feed Intake'!AU14-'Daily Feed Intake'!AV14</f>
        <v>55.34</v>
      </c>
      <c r="Z16" s="206">
        <f>Y16/Dead!X14</f>
        <v>1.1068</v>
      </c>
      <c r="AA16" s="205">
        <f>'Daily Feed Intake'!AY14-'Daily Feed Intake'!AZ14</f>
        <v>10.219999999999999</v>
      </c>
      <c r="AB16" s="206">
        <f>AA16/Dead!Z14</f>
        <v>0.20439999999999997</v>
      </c>
      <c r="AC16" s="205">
        <f>'Daily Feed Intake'!BC14-'Daily Feed Intake'!BD14</f>
        <v>23.72</v>
      </c>
      <c r="AD16" s="206">
        <f>AC16/Dead!AB14</f>
        <v>0.47439999999999999</v>
      </c>
      <c r="AE16" s="205">
        <f>'Daily Feed Intake'!BG14-'Daily Feed Intake'!BH14</f>
        <v>19.89</v>
      </c>
      <c r="AF16" s="206">
        <f>AE16/Dead!AD14</f>
        <v>0.39779999999999999</v>
      </c>
    </row>
    <row r="17" spans="1:32" ht="15" thickBot="1" x14ac:dyDescent="0.4">
      <c r="A17" s="203">
        <v>44182</v>
      </c>
      <c r="B17" s="78">
        <v>8</v>
      </c>
      <c r="C17" s="205">
        <f>'Daily Feed Intake'!C15-'Daily Feed Intake'!D15</f>
        <v>81.95</v>
      </c>
      <c r="D17" s="206">
        <f>C17/Dead!B15</f>
        <v>1.639</v>
      </c>
      <c r="E17" s="205">
        <f>'Daily Feed Intake'!G15-'Daily Feed Intake'!H15</f>
        <v>94.76</v>
      </c>
      <c r="F17" s="206">
        <f>E17/Dead!D15</f>
        <v>1.8952</v>
      </c>
      <c r="G17" s="205">
        <f>'Daily Feed Intake'!K15-'Daily Feed Intake'!L15</f>
        <v>91.539999999999992</v>
      </c>
      <c r="H17" s="206">
        <f>G17/Dead!F15</f>
        <v>1.8307999999999998</v>
      </c>
      <c r="I17" s="205">
        <f>'Daily Feed Intake'!O15-'Daily Feed Intake'!P15</f>
        <v>84.06</v>
      </c>
      <c r="J17" s="206">
        <f>I17/Dead!H15</f>
        <v>1.6812</v>
      </c>
      <c r="K17" s="205">
        <f>'Daily Feed Intake'!S15-'Daily Feed Intake'!T15</f>
        <v>76.460000000000008</v>
      </c>
      <c r="L17" s="206">
        <f>K17/Dead!J15</f>
        <v>1.5292000000000001</v>
      </c>
      <c r="M17" s="205">
        <f>'Daily Feed Intake'!W15-'Daily Feed Intake'!Y15</f>
        <v>85.082964031742762</v>
      </c>
      <c r="N17" s="206">
        <f>M17/Dead!L15</f>
        <v>1.7016592806348552</v>
      </c>
      <c r="O17" s="205">
        <f>'Daily Feed Intake'!AA15-'Daily Feed Intake'!AB15</f>
        <v>76.650000000000006</v>
      </c>
      <c r="P17" s="206">
        <f>O17/Dead!N15</f>
        <v>1.5330000000000001</v>
      </c>
      <c r="Q17" s="205">
        <f>'Daily Feed Intake'!AE15-'Daily Feed Intake'!AF15</f>
        <v>75.19</v>
      </c>
      <c r="R17" s="206">
        <f>Q17/Dead!P15</f>
        <v>1.5038</v>
      </c>
      <c r="S17" s="205">
        <f>'Daily Feed Intake'!AI15-'Daily Feed Intake'!AJ15</f>
        <v>81.93</v>
      </c>
      <c r="T17" s="206">
        <f>S17/Dead!R15</f>
        <v>1.6386000000000001</v>
      </c>
      <c r="U17" s="205">
        <f>'Daily Feed Intake'!AM15-'Daily Feed Intake'!AN15</f>
        <v>104.02</v>
      </c>
      <c r="V17" s="206">
        <f>U17/Dead!T15</f>
        <v>2.0804</v>
      </c>
      <c r="W17" s="205">
        <f>'Daily Feed Intake'!AQ15-'Daily Feed Intake'!AR15</f>
        <v>61.45</v>
      </c>
      <c r="X17" s="206">
        <f>W17/Dead!V15</f>
        <v>1.2290000000000001</v>
      </c>
      <c r="Y17" s="205">
        <f>'Daily Feed Intake'!AU15-'Daily Feed Intake'!AV15</f>
        <v>71.5</v>
      </c>
      <c r="Z17" s="206">
        <f>Y17/Dead!X15</f>
        <v>1.43</v>
      </c>
      <c r="AA17" s="205">
        <f>'Daily Feed Intake'!AY15-'Daily Feed Intake'!AZ15</f>
        <v>84.18</v>
      </c>
      <c r="AB17" s="206">
        <f>AA17/Dead!Z15</f>
        <v>1.6836000000000002</v>
      </c>
      <c r="AC17" s="205">
        <f>'Daily Feed Intake'!BC15-'Daily Feed Intake'!BD15</f>
        <v>60.3</v>
      </c>
      <c r="AD17" s="206">
        <f>AC17/Dead!AB15</f>
        <v>1.206</v>
      </c>
      <c r="AE17" s="205">
        <f>'Daily Feed Intake'!BG15-'Daily Feed Intake'!BH15</f>
        <v>64.31</v>
      </c>
      <c r="AF17" s="206">
        <f>AE17/Dead!AD15</f>
        <v>1.2862</v>
      </c>
    </row>
    <row r="18" spans="1:32" ht="15" thickBot="1" x14ac:dyDescent="0.4">
      <c r="A18" s="203">
        <v>44183</v>
      </c>
      <c r="B18" s="78">
        <v>9</v>
      </c>
      <c r="C18" s="205">
        <f>'Daily Feed Intake'!C16-'Daily Feed Intake'!D16</f>
        <v>101.25</v>
      </c>
      <c r="D18" s="206">
        <f>C18/Dead!B16</f>
        <v>2.0249999999999999</v>
      </c>
      <c r="E18" s="205">
        <f>'Daily Feed Intake'!G16-'Daily Feed Intake'!H16</f>
        <v>109.46000000000001</v>
      </c>
      <c r="F18" s="206">
        <f>E18/Dead!D16</f>
        <v>2.1892</v>
      </c>
      <c r="G18" s="205">
        <f>'Daily Feed Intake'!K16-'Daily Feed Intake'!L16</f>
        <v>107.18</v>
      </c>
      <c r="H18" s="206">
        <f>G18/Dead!F16</f>
        <v>2.1436000000000002</v>
      </c>
      <c r="I18" s="205">
        <f>'Daily Feed Intake'!O16-'Daily Feed Intake'!P16</f>
        <v>82.47999999999999</v>
      </c>
      <c r="J18" s="206">
        <f>I18/Dead!H16</f>
        <v>1.6495999999999997</v>
      </c>
      <c r="K18" s="205">
        <f>'Daily Feed Intake'!S16-'Daily Feed Intake'!T16</f>
        <v>84.4</v>
      </c>
      <c r="L18" s="206">
        <f>K18/Dead!J16</f>
        <v>1.6880000000000002</v>
      </c>
      <c r="M18" s="205">
        <f>'Daily Feed Intake'!W16-'Daily Feed Intake'!Y16</f>
        <v>77.930536947335867</v>
      </c>
      <c r="N18" s="206">
        <f>M18/Dead!L16</f>
        <v>1.5586107389467174</v>
      </c>
      <c r="O18" s="205">
        <f>'Daily Feed Intake'!AA16-'Daily Feed Intake'!AB16</f>
        <v>62.88</v>
      </c>
      <c r="P18" s="206">
        <f>O18/Dead!N16</f>
        <v>1.2576000000000001</v>
      </c>
      <c r="Q18" s="205">
        <f>'Daily Feed Intake'!AE16-'Daily Feed Intake'!AF16</f>
        <v>86.8</v>
      </c>
      <c r="R18" s="206">
        <f>Q18/Dead!P16</f>
        <v>1.736</v>
      </c>
      <c r="S18" s="205">
        <f>'Daily Feed Intake'!AI16-'Daily Feed Intake'!AJ16</f>
        <v>86.509999999999991</v>
      </c>
      <c r="T18" s="206">
        <f>S18/Dead!R16</f>
        <v>1.7301999999999997</v>
      </c>
      <c r="U18" s="205">
        <f>'Daily Feed Intake'!AM16-'Daily Feed Intake'!AN16</f>
        <v>61.18</v>
      </c>
      <c r="V18" s="206">
        <f>U18/Dead!T16</f>
        <v>1.2236</v>
      </c>
      <c r="W18" s="205">
        <f>'Daily Feed Intake'!AQ16-'Daily Feed Intake'!AR16</f>
        <v>67.22999999999999</v>
      </c>
      <c r="X18" s="206">
        <f>W18/Dead!V16</f>
        <v>1.3445999999999998</v>
      </c>
      <c r="Y18" s="205">
        <f>'Daily Feed Intake'!AU16-'Daily Feed Intake'!AV16</f>
        <v>93.12</v>
      </c>
      <c r="Z18" s="206">
        <f>Y18/Dead!X16</f>
        <v>1.8624000000000001</v>
      </c>
      <c r="AA18" s="205">
        <f>'Daily Feed Intake'!AY16-'Daily Feed Intake'!AZ16</f>
        <v>80.86</v>
      </c>
      <c r="AB18" s="206">
        <f>AA18/Dead!Z16</f>
        <v>1.6172</v>
      </c>
      <c r="AC18" s="205">
        <f>'Daily Feed Intake'!BC16-'Daily Feed Intake'!BD16</f>
        <v>52.92</v>
      </c>
      <c r="AD18" s="206">
        <f>AC18/Dead!AB16</f>
        <v>1.0584</v>
      </c>
      <c r="AE18" s="205">
        <f>'Daily Feed Intake'!BG16-'Daily Feed Intake'!BH16</f>
        <v>65.47</v>
      </c>
      <c r="AF18" s="206">
        <f>AE18/Dead!AD16</f>
        <v>1.3093999999999999</v>
      </c>
    </row>
    <row r="19" spans="1:32" ht="15" thickBot="1" x14ac:dyDescent="0.4">
      <c r="A19" s="203">
        <v>44184</v>
      </c>
      <c r="B19" s="78">
        <v>10</v>
      </c>
      <c r="C19" s="205">
        <f>'Daily Feed Intake'!C17-'Daily Feed Intake'!D17</f>
        <v>95.22</v>
      </c>
      <c r="D19" s="206">
        <f>C19/Dead!B17</f>
        <v>1.9043999999999999</v>
      </c>
      <c r="E19" s="205">
        <f>'Daily Feed Intake'!G17-'Daily Feed Intake'!H17</f>
        <v>92.56</v>
      </c>
      <c r="F19" s="206">
        <f>E19/Dead!D17</f>
        <v>1.8512</v>
      </c>
      <c r="G19" s="205">
        <f>'Daily Feed Intake'!K17-'Daily Feed Intake'!L17</f>
        <v>99.97</v>
      </c>
      <c r="H19" s="206">
        <f>G19/Dead!F17</f>
        <v>1.9994000000000001</v>
      </c>
      <c r="I19" s="205">
        <f>'Daily Feed Intake'!O17-'Daily Feed Intake'!P17</f>
        <v>98.68</v>
      </c>
      <c r="J19" s="206">
        <f>I19/Dead!H17</f>
        <v>1.9736000000000002</v>
      </c>
      <c r="K19" s="205">
        <f>'Daily Feed Intake'!S17-'Daily Feed Intake'!T17</f>
        <v>83.68</v>
      </c>
      <c r="L19" s="206">
        <f>K19/Dead!J17</f>
        <v>1.6736000000000002</v>
      </c>
      <c r="M19" s="205">
        <f>'Daily Feed Intake'!W17-'Daily Feed Intake'!Y17</f>
        <v>86.123879212614654</v>
      </c>
      <c r="N19" s="206">
        <f>M19/Dead!L17</f>
        <v>1.722477584252293</v>
      </c>
      <c r="O19" s="205">
        <f>'Daily Feed Intake'!AA17-'Daily Feed Intake'!AB17</f>
        <v>76</v>
      </c>
      <c r="P19" s="206">
        <f>O19/Dead!N17</f>
        <v>1.52</v>
      </c>
      <c r="Q19" s="205">
        <f>'Daily Feed Intake'!AE17-'Daily Feed Intake'!AF17</f>
        <v>87.009999999999991</v>
      </c>
      <c r="R19" s="206">
        <f>Q19/Dead!P17</f>
        <v>1.7401999999999997</v>
      </c>
      <c r="S19" s="205">
        <f>'Daily Feed Intake'!AI17-'Daily Feed Intake'!AJ17</f>
        <v>93.23</v>
      </c>
      <c r="T19" s="206">
        <f>S19/Dead!R17</f>
        <v>1.8646</v>
      </c>
      <c r="U19" s="205">
        <f>'Daily Feed Intake'!AM17-'Daily Feed Intake'!AN17</f>
        <v>86.289999999999992</v>
      </c>
      <c r="V19" s="206">
        <f>U19/Dead!T17</f>
        <v>1.7257999999999998</v>
      </c>
      <c r="W19" s="205">
        <f>'Daily Feed Intake'!AQ17-'Daily Feed Intake'!AR17</f>
        <v>74.56</v>
      </c>
      <c r="X19" s="206">
        <f>W19/Dead!V17</f>
        <v>1.4912000000000001</v>
      </c>
      <c r="Y19" s="205">
        <f>'Daily Feed Intake'!AU17-'Daily Feed Intake'!AV17</f>
        <v>85.539999999999992</v>
      </c>
      <c r="Z19" s="206">
        <f>Y19/Dead!X17</f>
        <v>1.7107999999999999</v>
      </c>
      <c r="AA19" s="205">
        <f>'Daily Feed Intake'!AY17-'Daily Feed Intake'!AZ17</f>
        <v>87.6</v>
      </c>
      <c r="AB19" s="206">
        <f>AA19/Dead!Z17</f>
        <v>1.7519999999999998</v>
      </c>
      <c r="AC19" s="205">
        <f>'Daily Feed Intake'!BC17-'Daily Feed Intake'!BD17</f>
        <v>50.290000000000006</v>
      </c>
      <c r="AD19" s="206">
        <f>AC19/Dead!AB17</f>
        <v>1.0058</v>
      </c>
      <c r="AE19" s="205">
        <f>'Daily Feed Intake'!BG17-'Daily Feed Intake'!BH17</f>
        <v>84.65</v>
      </c>
      <c r="AF19" s="206">
        <f>AE19/Dead!AD17</f>
        <v>1.6930000000000001</v>
      </c>
    </row>
    <row r="20" spans="1:32" ht="15" thickBot="1" x14ac:dyDescent="0.4">
      <c r="A20" s="203">
        <v>44185</v>
      </c>
      <c r="B20" s="78">
        <v>11</v>
      </c>
      <c r="C20" s="205">
        <f>'Daily Feed Intake'!C18-'Daily Feed Intake'!D18</f>
        <v>0</v>
      </c>
      <c r="D20" s="206">
        <f>C20/Dead!B18</f>
        <v>0</v>
      </c>
      <c r="E20" s="205">
        <f>'Daily Feed Intake'!G18-'Daily Feed Intake'!H18</f>
        <v>0</v>
      </c>
      <c r="F20" s="206">
        <f>E20/Dead!D18</f>
        <v>0</v>
      </c>
      <c r="G20" s="205">
        <f>'Daily Feed Intake'!K18-'Daily Feed Intake'!L18</f>
        <v>0</v>
      </c>
      <c r="H20" s="206">
        <f>G20/Dead!F18</f>
        <v>0</v>
      </c>
      <c r="I20" s="205">
        <f>'Daily Feed Intake'!O18-'Daily Feed Intake'!P18</f>
        <v>0</v>
      </c>
      <c r="J20" s="206">
        <f>I20/Dead!H18</f>
        <v>0</v>
      </c>
      <c r="K20" s="205">
        <f>'Daily Feed Intake'!S18-'Daily Feed Intake'!T18</f>
        <v>0</v>
      </c>
      <c r="L20" s="206">
        <f>K20/Dead!J18</f>
        <v>0</v>
      </c>
      <c r="M20" s="205">
        <f>'Daily Feed Intake'!W18-'Daily Feed Intake'!Y18</f>
        <v>0</v>
      </c>
      <c r="N20" s="206">
        <f>M20/Dead!L18</f>
        <v>0</v>
      </c>
      <c r="O20" s="205">
        <f>'Daily Feed Intake'!AA18-'Daily Feed Intake'!AB18</f>
        <v>0</v>
      </c>
      <c r="P20" s="206">
        <f>O20/Dead!N18</f>
        <v>0</v>
      </c>
      <c r="Q20" s="205">
        <f>'Daily Feed Intake'!AE18-'Daily Feed Intake'!AF18</f>
        <v>0</v>
      </c>
      <c r="R20" s="206">
        <f>Q20/Dead!P18</f>
        <v>0</v>
      </c>
      <c r="S20" s="205">
        <f>'Daily Feed Intake'!AI18-'Daily Feed Intake'!AJ18</f>
        <v>0</v>
      </c>
      <c r="T20" s="206">
        <f>S20/Dead!R18</f>
        <v>0</v>
      </c>
      <c r="U20" s="205">
        <f>'Daily Feed Intake'!AM18-'Daily Feed Intake'!AN18</f>
        <v>0</v>
      </c>
      <c r="V20" s="206">
        <f>U20/Dead!T18</f>
        <v>0</v>
      </c>
      <c r="W20" s="205">
        <f>'Daily Feed Intake'!AQ18-'Daily Feed Intake'!AR18</f>
        <v>0</v>
      </c>
      <c r="X20" s="206">
        <f>W20/Dead!V18</f>
        <v>0</v>
      </c>
      <c r="Y20" s="205">
        <f>'Daily Feed Intake'!AU18-'Daily Feed Intake'!AV18</f>
        <v>0</v>
      </c>
      <c r="Z20" s="206">
        <f>Y20/Dead!X18</f>
        <v>0</v>
      </c>
      <c r="AA20" s="205">
        <f>'Daily Feed Intake'!AY18-'Daily Feed Intake'!AZ18</f>
        <v>0</v>
      </c>
      <c r="AB20" s="206">
        <f>AA20/Dead!Z18</f>
        <v>0</v>
      </c>
      <c r="AC20" s="205">
        <f>'Daily Feed Intake'!BC18-'Daily Feed Intake'!BD18</f>
        <v>0</v>
      </c>
      <c r="AD20" s="206">
        <f>AC20/Dead!AB18</f>
        <v>0</v>
      </c>
      <c r="AE20" s="205">
        <f>'Daily Feed Intake'!BG18-'Daily Feed Intake'!BH18</f>
        <v>0</v>
      </c>
      <c r="AF20" s="206">
        <f>AE20/Dead!AD18</f>
        <v>0</v>
      </c>
    </row>
    <row r="21" spans="1:32" ht="15" thickBot="1" x14ac:dyDescent="0.4">
      <c r="A21" s="203">
        <v>44186</v>
      </c>
      <c r="B21" s="78">
        <v>12</v>
      </c>
      <c r="C21" s="205">
        <f>'Daily Feed Intake'!C19-'Daily Feed Intake'!D19</f>
        <v>116.31</v>
      </c>
      <c r="D21" s="206">
        <f>C21/Dead!B19</f>
        <v>2.3262</v>
      </c>
      <c r="E21" s="205">
        <f>'Daily Feed Intake'!G19-'Daily Feed Intake'!H19</f>
        <v>118.89</v>
      </c>
      <c r="F21" s="206">
        <f>E21/Dead!D19</f>
        <v>2.3778000000000001</v>
      </c>
      <c r="G21" s="205">
        <f>'Daily Feed Intake'!K19-'Daily Feed Intake'!L19</f>
        <v>120</v>
      </c>
      <c r="H21" s="206">
        <f>G21/Dead!F19</f>
        <v>2.4</v>
      </c>
      <c r="I21" s="205">
        <f>'Daily Feed Intake'!O19-'Daily Feed Intake'!P19</f>
        <v>109.68</v>
      </c>
      <c r="J21" s="206">
        <f>I21/Dead!H19</f>
        <v>2.1936</v>
      </c>
      <c r="K21" s="205">
        <f>'Daily Feed Intake'!S19-'Daily Feed Intake'!T19</f>
        <v>114.8</v>
      </c>
      <c r="L21" s="206">
        <f>K21/Dead!J19</f>
        <v>2.2959999999999998</v>
      </c>
      <c r="M21" s="205">
        <f>'Daily Feed Intake'!W19-'Daily Feed Intake'!Y19</f>
        <v>118.53653509223952</v>
      </c>
      <c r="N21" s="206">
        <f>M21/Dead!L19</f>
        <v>2.3707307018447903</v>
      </c>
      <c r="O21" s="205">
        <f>'Daily Feed Intake'!AA19-'Daily Feed Intake'!AB19</f>
        <v>114.24</v>
      </c>
      <c r="P21" s="206">
        <f>O21/Dead!N19</f>
        <v>2.2847999999999997</v>
      </c>
      <c r="Q21" s="205">
        <f>'Daily Feed Intake'!AE19-'Daily Feed Intake'!AF19</f>
        <v>101.37</v>
      </c>
      <c r="R21" s="206">
        <f>Q21/Dead!P19</f>
        <v>2.0274000000000001</v>
      </c>
      <c r="S21" s="205">
        <f>'Daily Feed Intake'!AI19-'Daily Feed Intake'!AJ19</f>
        <v>112.58</v>
      </c>
      <c r="T21" s="206">
        <f>S21/Dead!R19</f>
        <v>2.2515999999999998</v>
      </c>
      <c r="U21" s="205">
        <f>'Daily Feed Intake'!AM19-'Daily Feed Intake'!AN19</f>
        <v>115.79</v>
      </c>
      <c r="V21" s="206">
        <f>U21/Dead!T19</f>
        <v>2.3158000000000003</v>
      </c>
      <c r="W21" s="205">
        <f>'Daily Feed Intake'!AQ19-'Daily Feed Intake'!AR19</f>
        <v>113.33</v>
      </c>
      <c r="X21" s="206">
        <f>W21/Dead!V19</f>
        <v>2.2665999999999999</v>
      </c>
      <c r="Y21" s="205">
        <f>'Daily Feed Intake'!AU19-'Daily Feed Intake'!AV19</f>
        <v>113.71</v>
      </c>
      <c r="Z21" s="206">
        <f>Y21/Dead!X19</f>
        <v>2.2742</v>
      </c>
      <c r="AA21" s="205">
        <f>'Daily Feed Intake'!AY19-'Daily Feed Intake'!AZ19</f>
        <v>118.58</v>
      </c>
      <c r="AB21" s="206">
        <f>AA21/Dead!Z19</f>
        <v>2.3715999999999999</v>
      </c>
      <c r="AC21" s="205">
        <f>'Daily Feed Intake'!BC19-'Daily Feed Intake'!BD19</f>
        <v>96.87</v>
      </c>
      <c r="AD21" s="206">
        <f>AC21/Dead!AB19</f>
        <v>1.9374</v>
      </c>
      <c r="AE21" s="205">
        <f>'Daily Feed Intake'!BG19-'Daily Feed Intake'!BH19</f>
        <v>103.86</v>
      </c>
      <c r="AF21" s="206">
        <f>AE21/Dead!AD19</f>
        <v>2.0771999999999999</v>
      </c>
    </row>
    <row r="22" spans="1:32" ht="15" thickBot="1" x14ac:dyDescent="0.4">
      <c r="A22" s="203">
        <v>44187</v>
      </c>
      <c r="B22" s="78">
        <v>13</v>
      </c>
      <c r="C22" s="205">
        <f>'Daily Feed Intake'!C20-'Daily Feed Intake'!D20</f>
        <v>118.61</v>
      </c>
      <c r="D22" s="206">
        <f>C22/Dead!B20</f>
        <v>2.3721999999999999</v>
      </c>
      <c r="E22" s="205">
        <f>'Daily Feed Intake'!G20-'Daily Feed Intake'!H20</f>
        <v>118.44</v>
      </c>
      <c r="F22" s="206">
        <f>E22/Dead!D20</f>
        <v>2.3687999999999998</v>
      </c>
      <c r="G22" s="205">
        <f>'Daily Feed Intake'!K20-'Daily Feed Intake'!L20</f>
        <v>118.27</v>
      </c>
      <c r="H22" s="206">
        <f>G22/Dead!F20</f>
        <v>2.3653999999999997</v>
      </c>
      <c r="I22" s="205">
        <f>'Daily Feed Intake'!O20-'Daily Feed Intake'!P20</f>
        <v>115.45</v>
      </c>
      <c r="J22" s="206">
        <f>I22/Dead!H20</f>
        <v>2.3090000000000002</v>
      </c>
      <c r="K22" s="205">
        <f>'Daily Feed Intake'!S20-'Daily Feed Intake'!T20</f>
        <v>92.36</v>
      </c>
      <c r="L22" s="206">
        <f>K22/Dead!J20</f>
        <v>1.8472</v>
      </c>
      <c r="M22" s="205">
        <f>'Daily Feed Intake'!W20-'Daily Feed Intake'!Y20</f>
        <v>99.33628774605792</v>
      </c>
      <c r="N22" s="206">
        <f>M22/Dead!L20</f>
        <v>1.9867257549211583</v>
      </c>
      <c r="O22" s="205">
        <f>'Daily Feed Intake'!AA20-'Daily Feed Intake'!AB20</f>
        <v>89.539999999999992</v>
      </c>
      <c r="P22" s="206">
        <f>O22/Dead!N20</f>
        <v>1.7907999999999999</v>
      </c>
      <c r="Q22" s="205">
        <f>'Daily Feed Intake'!AE20-'Daily Feed Intake'!AF20</f>
        <v>86.63</v>
      </c>
      <c r="R22" s="206">
        <f>Q22/Dead!P20</f>
        <v>1.7325999999999999</v>
      </c>
      <c r="S22" s="205">
        <f>'Daily Feed Intake'!AI20-'Daily Feed Intake'!AJ20</f>
        <v>91.710000000000008</v>
      </c>
      <c r="T22" s="206">
        <f>S22/Dead!R20</f>
        <v>1.8342000000000001</v>
      </c>
      <c r="U22" s="205">
        <f>'Daily Feed Intake'!AM20-'Daily Feed Intake'!AN20</f>
        <v>88.9</v>
      </c>
      <c r="V22" s="206">
        <f>U22/Dead!T20</f>
        <v>1.778</v>
      </c>
      <c r="W22" s="205">
        <f>'Daily Feed Intake'!AQ20-'Daily Feed Intake'!AR20</f>
        <v>80.8</v>
      </c>
      <c r="X22" s="206">
        <f>W22/Dead!V20</f>
        <v>1.6159999999999999</v>
      </c>
      <c r="Y22" s="205">
        <f>'Daily Feed Intake'!AU20-'Daily Feed Intake'!AV20</f>
        <v>104.08</v>
      </c>
      <c r="Z22" s="206">
        <f>Y22/Dead!X20</f>
        <v>2.0815999999999999</v>
      </c>
      <c r="AA22" s="205">
        <f>'Daily Feed Intake'!AY20-'Daily Feed Intake'!AZ20</f>
        <v>95.44</v>
      </c>
      <c r="AB22" s="206">
        <f>AA22/Dead!Z20</f>
        <v>1.9088000000000001</v>
      </c>
      <c r="AC22" s="205">
        <f>'Daily Feed Intake'!BC20-'Daily Feed Intake'!BD20</f>
        <v>55.84</v>
      </c>
      <c r="AD22" s="206">
        <f>AC22/Dead!AB20</f>
        <v>1.1168</v>
      </c>
      <c r="AE22" s="205">
        <f>'Daily Feed Intake'!BG20-'Daily Feed Intake'!BH20</f>
        <v>90.960000000000008</v>
      </c>
      <c r="AF22" s="206">
        <f>AE22/Dead!AD20</f>
        <v>1.8192000000000002</v>
      </c>
    </row>
    <row r="23" spans="1:32" ht="15" thickBot="1" x14ac:dyDescent="0.4">
      <c r="A23" s="203">
        <v>44188</v>
      </c>
      <c r="B23" s="78">
        <v>14</v>
      </c>
      <c r="C23" s="205">
        <f>'Daily Feed Intake'!C21-'Daily Feed Intake'!D21</f>
        <v>108.46000000000001</v>
      </c>
      <c r="D23" s="206">
        <f>C23/Dead!B21</f>
        <v>2.1692</v>
      </c>
      <c r="E23" s="205">
        <f>'Daily Feed Intake'!G21-'Daily Feed Intake'!H21</f>
        <v>99.19</v>
      </c>
      <c r="F23" s="206">
        <f>E23/Dead!D21</f>
        <v>1.9838</v>
      </c>
      <c r="G23" s="205">
        <f>'Daily Feed Intake'!K21-'Daily Feed Intake'!L21</f>
        <v>100.61</v>
      </c>
      <c r="H23" s="206">
        <f>G23/Dead!F21</f>
        <v>2.0122</v>
      </c>
      <c r="I23" s="205">
        <f>'Daily Feed Intake'!O21-'Daily Feed Intake'!P21</f>
        <v>119.73</v>
      </c>
      <c r="J23" s="206">
        <f>I23/Dead!H21</f>
        <v>2.3946000000000001</v>
      </c>
      <c r="K23" s="205">
        <f>'Daily Feed Intake'!S21-'Daily Feed Intake'!T21</f>
        <v>107.75</v>
      </c>
      <c r="L23" s="206">
        <f>K23/Dead!J21</f>
        <v>2.1549999999999998</v>
      </c>
      <c r="M23" s="205">
        <f>'Daily Feed Intake'!W21-'Daily Feed Intake'!Y21</f>
        <v>106.68453055755951</v>
      </c>
      <c r="N23" s="206">
        <f>M23/Dead!L21</f>
        <v>2.1336906111511902</v>
      </c>
      <c r="O23" s="205">
        <f>'Daily Feed Intake'!AA21-'Daily Feed Intake'!AB21</f>
        <v>95.7</v>
      </c>
      <c r="P23" s="206">
        <f>O23/Dead!N21</f>
        <v>1.9140000000000001</v>
      </c>
      <c r="Q23" s="205">
        <f>'Daily Feed Intake'!AE21-'Daily Feed Intake'!AF21</f>
        <v>98.31</v>
      </c>
      <c r="R23" s="206">
        <f>Q23/Dead!P21</f>
        <v>1.9661999999999999</v>
      </c>
      <c r="S23" s="205">
        <f>'Daily Feed Intake'!AI21-'Daily Feed Intake'!AJ21</f>
        <v>100.53</v>
      </c>
      <c r="T23" s="206">
        <f>S23/Dead!R21</f>
        <v>2.0106000000000002</v>
      </c>
      <c r="U23" s="205">
        <f>'Daily Feed Intake'!AM21-'Daily Feed Intake'!AN21</f>
        <v>101.8</v>
      </c>
      <c r="V23" s="206">
        <f>U23/Dead!T21</f>
        <v>2.036</v>
      </c>
      <c r="W23" s="205">
        <f>'Daily Feed Intake'!AQ21-'Daily Feed Intake'!AR21</f>
        <v>87.4</v>
      </c>
      <c r="X23" s="206">
        <f>W23/Dead!V21</f>
        <v>1.7480000000000002</v>
      </c>
      <c r="Y23" s="205">
        <f>'Daily Feed Intake'!AU21-'Daily Feed Intake'!AV21</f>
        <v>98.74</v>
      </c>
      <c r="Z23" s="206">
        <f>Y23/Dead!X21</f>
        <v>1.9747999999999999</v>
      </c>
      <c r="AA23" s="205">
        <f>'Daily Feed Intake'!AY21-'Daily Feed Intake'!AZ21</f>
        <v>99.02</v>
      </c>
      <c r="AB23" s="206">
        <f>AA23/Dead!Z21</f>
        <v>1.9803999999999999</v>
      </c>
      <c r="AC23" s="205">
        <f>'Daily Feed Intake'!BC21-'Daily Feed Intake'!BD21</f>
        <v>80.44</v>
      </c>
      <c r="AD23" s="206">
        <f>AC23/Dead!AB21</f>
        <v>1.6088</v>
      </c>
      <c r="AE23" s="205">
        <f>'Daily Feed Intake'!BG21-'Daily Feed Intake'!BH21</f>
        <v>99.9</v>
      </c>
      <c r="AF23" s="206">
        <f>AE23/Dead!AD21</f>
        <v>1.9980000000000002</v>
      </c>
    </row>
    <row r="24" spans="1:32" ht="15" thickBot="1" x14ac:dyDescent="0.4">
      <c r="A24" s="203">
        <v>44189</v>
      </c>
      <c r="B24" s="78">
        <v>15</v>
      </c>
      <c r="C24" s="205">
        <f>'Daily Feed Intake'!C22-'Daily Feed Intake'!D22</f>
        <v>97.960000000000008</v>
      </c>
      <c r="D24" s="206">
        <f>C24/Dead!B22</f>
        <v>1.9592000000000001</v>
      </c>
      <c r="E24" s="205">
        <f>'Daily Feed Intake'!G22-'Daily Feed Intake'!H22</f>
        <v>105.49</v>
      </c>
      <c r="F24" s="206">
        <f>E24/Dead!D22</f>
        <v>2.1097999999999999</v>
      </c>
      <c r="G24" s="205">
        <f>'Daily Feed Intake'!K22-'Daily Feed Intake'!L22</f>
        <v>115.25</v>
      </c>
      <c r="H24" s="206">
        <f>G24/Dead!F22</f>
        <v>2.3050000000000002</v>
      </c>
      <c r="I24" s="205">
        <f>'Daily Feed Intake'!O22-'Daily Feed Intake'!P22</f>
        <v>103.59</v>
      </c>
      <c r="J24" s="206">
        <f>I24/Dead!H22</f>
        <v>2.0718000000000001</v>
      </c>
      <c r="K24" s="205">
        <f>'Daily Feed Intake'!S22-'Daily Feed Intake'!T22</f>
        <v>89.16</v>
      </c>
      <c r="L24" s="206">
        <f>K24/Dead!J22</f>
        <v>1.7831999999999999</v>
      </c>
      <c r="M24" s="205">
        <f>'Daily Feed Intake'!W22-'Daily Feed Intake'!Y22</f>
        <v>99.387818200556524</v>
      </c>
      <c r="N24" s="206">
        <f>M24/Dead!L22</f>
        <v>1.9877563640111304</v>
      </c>
      <c r="O24" s="205">
        <f>'Daily Feed Intake'!AA22-'Daily Feed Intake'!AB22</f>
        <v>41.8</v>
      </c>
      <c r="P24" s="206">
        <f>O24/Dead!N22</f>
        <v>0.83599999999999997</v>
      </c>
      <c r="Q24" s="205">
        <f>'Daily Feed Intake'!AE22-'Daily Feed Intake'!AF22</f>
        <v>96.28</v>
      </c>
      <c r="R24" s="206">
        <f>Q24/Dead!P22</f>
        <v>1.9256</v>
      </c>
      <c r="S24" s="205">
        <f>'Daily Feed Intake'!AI22-'Daily Feed Intake'!AJ22</f>
        <v>105.03</v>
      </c>
      <c r="T24" s="206">
        <f>S24/Dead!R22</f>
        <v>2.1006</v>
      </c>
      <c r="U24" s="205">
        <f>'Daily Feed Intake'!AM22-'Daily Feed Intake'!AN22</f>
        <v>94.72</v>
      </c>
      <c r="V24" s="206">
        <f>U24/Dead!T22</f>
        <v>1.8944000000000001</v>
      </c>
      <c r="W24" s="205">
        <f>'Daily Feed Intake'!AQ22-'Daily Feed Intake'!AR22</f>
        <v>83.22</v>
      </c>
      <c r="X24" s="206">
        <f>W24/Dead!V22</f>
        <v>1.6643999999999999</v>
      </c>
      <c r="Y24" s="205">
        <f>'Daily Feed Intake'!AU22-'Daily Feed Intake'!AV22</f>
        <v>97.42</v>
      </c>
      <c r="Z24" s="206">
        <f>Y24/Dead!X22</f>
        <v>1.9484000000000001</v>
      </c>
      <c r="AA24" s="205">
        <f>'Daily Feed Intake'!AY22-'Daily Feed Intake'!AZ22</f>
        <v>93.09</v>
      </c>
      <c r="AB24" s="206">
        <f>AA24/Dead!Z22</f>
        <v>1.8618000000000001</v>
      </c>
      <c r="AC24" s="205">
        <f>'Daily Feed Intake'!BC22-'Daily Feed Intake'!BD22</f>
        <v>75.7</v>
      </c>
      <c r="AD24" s="206">
        <f>AC24/Dead!AB22</f>
        <v>1.514</v>
      </c>
      <c r="AE24" s="205">
        <f>'Daily Feed Intake'!BG22-'Daily Feed Intake'!BH22</f>
        <v>83.789999999999992</v>
      </c>
      <c r="AF24" s="206">
        <f>AE24/Dead!AD22</f>
        <v>1.6757999999999997</v>
      </c>
    </row>
    <row r="25" spans="1:32" ht="15" thickBot="1" x14ac:dyDescent="0.4">
      <c r="A25" s="203">
        <v>44190</v>
      </c>
      <c r="B25" s="78">
        <v>16</v>
      </c>
      <c r="C25" s="205">
        <f>'Daily Feed Intake'!C23-'Daily Feed Intake'!D23</f>
        <v>0</v>
      </c>
      <c r="D25" s="206">
        <f>C25/Dead!B23</f>
        <v>0</v>
      </c>
      <c r="E25" s="205">
        <f>'Daily Feed Intake'!G23-'Daily Feed Intake'!H23</f>
        <v>0</v>
      </c>
      <c r="F25" s="206">
        <f>E25/Dead!D23</f>
        <v>0</v>
      </c>
      <c r="G25" s="205">
        <f>'Daily Feed Intake'!K23-'Daily Feed Intake'!L23</f>
        <v>0</v>
      </c>
      <c r="H25" s="206">
        <f>G25/Dead!F23</f>
        <v>0</v>
      </c>
      <c r="I25" s="205">
        <f>'Daily Feed Intake'!O23-'Daily Feed Intake'!P23</f>
        <v>0</v>
      </c>
      <c r="J25" s="206">
        <f>I25/Dead!H23</f>
        <v>0</v>
      </c>
      <c r="K25" s="205">
        <f>'Daily Feed Intake'!S23-'Daily Feed Intake'!T23</f>
        <v>0</v>
      </c>
      <c r="L25" s="206">
        <f>K25/Dead!J23</f>
        <v>0</v>
      </c>
      <c r="M25" s="205">
        <f>'Daily Feed Intake'!W23-'Daily Feed Intake'!Y23</f>
        <v>0</v>
      </c>
      <c r="N25" s="206">
        <f>M25/Dead!L23</f>
        <v>0</v>
      </c>
      <c r="O25" s="205">
        <f>'Daily Feed Intake'!AA23-'Daily Feed Intake'!AB23</f>
        <v>0</v>
      </c>
      <c r="P25" s="206">
        <f>O25/Dead!N23</f>
        <v>0</v>
      </c>
      <c r="Q25" s="205">
        <f>'Daily Feed Intake'!AE23-'Daily Feed Intake'!AF23</f>
        <v>0</v>
      </c>
      <c r="R25" s="206">
        <f>Q25/Dead!P23</f>
        <v>0</v>
      </c>
      <c r="S25" s="205">
        <f>'Daily Feed Intake'!AI23-'Daily Feed Intake'!AJ23</f>
        <v>0</v>
      </c>
      <c r="T25" s="206">
        <f>S25/Dead!R23</f>
        <v>0</v>
      </c>
      <c r="U25" s="205">
        <f>'Daily Feed Intake'!AM23-'Daily Feed Intake'!AN23</f>
        <v>0</v>
      </c>
      <c r="V25" s="206">
        <f>U25/Dead!T23</f>
        <v>0</v>
      </c>
      <c r="W25" s="205">
        <f>'Daily Feed Intake'!AQ23-'Daily Feed Intake'!AR23</f>
        <v>0</v>
      </c>
      <c r="X25" s="206">
        <f>W25/Dead!V23</f>
        <v>0</v>
      </c>
      <c r="Y25" s="205">
        <f>'Daily Feed Intake'!AU23-'Daily Feed Intake'!AV23</f>
        <v>0</v>
      </c>
      <c r="Z25" s="206">
        <f>Y25/Dead!X23</f>
        <v>0</v>
      </c>
      <c r="AA25" s="205">
        <f>'Daily Feed Intake'!AY23-'Daily Feed Intake'!AZ23</f>
        <v>0</v>
      </c>
      <c r="AB25" s="206">
        <f>AA25/Dead!Z23</f>
        <v>0</v>
      </c>
      <c r="AC25" s="205">
        <f>'Daily Feed Intake'!BC23-'Daily Feed Intake'!BD23</f>
        <v>0</v>
      </c>
      <c r="AD25" s="206">
        <f>AC25/Dead!AB23</f>
        <v>0</v>
      </c>
      <c r="AE25" s="205">
        <f>'Daily Feed Intake'!BG23-'Daily Feed Intake'!BH23</f>
        <v>0</v>
      </c>
      <c r="AF25" s="206">
        <f>AE25/Dead!AD23</f>
        <v>0</v>
      </c>
    </row>
    <row r="26" spans="1:32" ht="15" thickBot="1" x14ac:dyDescent="0.4">
      <c r="A26" s="203">
        <v>44191</v>
      </c>
      <c r="B26" s="78">
        <v>17</v>
      </c>
      <c r="C26" s="205">
        <f>'Daily Feed Intake'!C24-'Daily Feed Intake'!D24</f>
        <v>0</v>
      </c>
      <c r="D26" s="206">
        <f>C26/Dead!B24</f>
        <v>0</v>
      </c>
      <c r="E26" s="205">
        <f>'Daily Feed Intake'!G24-'Daily Feed Intake'!H24</f>
        <v>0</v>
      </c>
      <c r="F26" s="206">
        <f>E26/Dead!D24</f>
        <v>0</v>
      </c>
      <c r="G26" s="205">
        <f>'Daily Feed Intake'!K24-'Daily Feed Intake'!L24</f>
        <v>0</v>
      </c>
      <c r="H26" s="206">
        <f>G26/Dead!F24</f>
        <v>0</v>
      </c>
      <c r="I26" s="205">
        <f>'Daily Feed Intake'!O24-'Daily Feed Intake'!P24</f>
        <v>0</v>
      </c>
      <c r="J26" s="206">
        <f>I26/Dead!H24</f>
        <v>0</v>
      </c>
      <c r="K26" s="205">
        <f>'Daily Feed Intake'!S24-'Daily Feed Intake'!T24</f>
        <v>0</v>
      </c>
      <c r="L26" s="206">
        <f>K26/Dead!J24</f>
        <v>0</v>
      </c>
      <c r="M26" s="205">
        <f>'Daily Feed Intake'!W24-'Daily Feed Intake'!Y24</f>
        <v>0</v>
      </c>
      <c r="N26" s="206">
        <f>M26/Dead!L24</f>
        <v>0</v>
      </c>
      <c r="O26" s="205">
        <f>'Daily Feed Intake'!AA24-'Daily Feed Intake'!AB24</f>
        <v>0</v>
      </c>
      <c r="P26" s="206">
        <f>O26/Dead!N24</f>
        <v>0</v>
      </c>
      <c r="Q26" s="205">
        <f>'Daily Feed Intake'!AE24-'Daily Feed Intake'!AF24</f>
        <v>0</v>
      </c>
      <c r="R26" s="206">
        <f>Q26/Dead!P24</f>
        <v>0</v>
      </c>
      <c r="S26" s="205">
        <f>'Daily Feed Intake'!AI24-'Daily Feed Intake'!AJ24</f>
        <v>0</v>
      </c>
      <c r="T26" s="206">
        <f>S26/Dead!R24</f>
        <v>0</v>
      </c>
      <c r="U26" s="205">
        <f>'Daily Feed Intake'!AM24-'Daily Feed Intake'!AN24</f>
        <v>0</v>
      </c>
      <c r="V26" s="206">
        <f>U26/Dead!T24</f>
        <v>0</v>
      </c>
      <c r="W26" s="205">
        <f>'Daily Feed Intake'!AQ24-'Daily Feed Intake'!AR24</f>
        <v>0</v>
      </c>
      <c r="X26" s="206">
        <f>W26/Dead!V24</f>
        <v>0</v>
      </c>
      <c r="Y26" s="205">
        <f>'Daily Feed Intake'!AU24-'Daily Feed Intake'!AV24</f>
        <v>0</v>
      </c>
      <c r="Z26" s="206">
        <f>Y26/Dead!X24</f>
        <v>0</v>
      </c>
      <c r="AA26" s="205">
        <f>'Daily Feed Intake'!AY24-'Daily Feed Intake'!AZ24</f>
        <v>0</v>
      </c>
      <c r="AB26" s="206">
        <f>AA26/Dead!Z24</f>
        <v>0</v>
      </c>
      <c r="AC26" s="205">
        <f>'Daily Feed Intake'!BC24-'Daily Feed Intake'!BD24</f>
        <v>0</v>
      </c>
      <c r="AD26" s="206">
        <f>AC26/Dead!AB24</f>
        <v>0</v>
      </c>
      <c r="AE26" s="205">
        <f>'Daily Feed Intake'!BG24-'Daily Feed Intake'!BH24</f>
        <v>0</v>
      </c>
      <c r="AF26" s="206">
        <f>AE26/Dead!AD24</f>
        <v>0</v>
      </c>
    </row>
    <row r="27" spans="1:32" ht="15" thickBot="1" x14ac:dyDescent="0.4">
      <c r="A27" s="203">
        <v>44192</v>
      </c>
      <c r="B27" s="78">
        <v>18</v>
      </c>
      <c r="C27" s="205">
        <f>'Daily Feed Intake'!C25-'Daily Feed Intake'!D25</f>
        <v>120</v>
      </c>
      <c r="D27" s="206">
        <f>C27/Dead!B25</f>
        <v>2.4</v>
      </c>
      <c r="E27" s="205">
        <f>'Daily Feed Intake'!G25-'Daily Feed Intake'!H25</f>
        <v>120</v>
      </c>
      <c r="F27" s="206">
        <f>E27/Dead!D25</f>
        <v>2.4</v>
      </c>
      <c r="G27" s="205">
        <f>'Daily Feed Intake'!K25-'Daily Feed Intake'!L25</f>
        <v>120</v>
      </c>
      <c r="H27" s="206">
        <f>G27/Dead!F25</f>
        <v>2.4</v>
      </c>
      <c r="I27" s="205">
        <f>'Daily Feed Intake'!O25-'Daily Feed Intake'!P25</f>
        <v>120</v>
      </c>
      <c r="J27" s="206">
        <f>I27/Dead!H25</f>
        <v>2.4</v>
      </c>
      <c r="K27" s="205">
        <f>'Daily Feed Intake'!S25-'Daily Feed Intake'!T25</f>
        <v>120</v>
      </c>
      <c r="L27" s="206">
        <f>K27/Dead!J25</f>
        <v>2.4</v>
      </c>
      <c r="M27" s="205">
        <f>'Daily Feed Intake'!W25-'Daily Feed Intake'!Y25</f>
        <v>119.72173554570752</v>
      </c>
      <c r="N27" s="206">
        <f>M27/Dead!L25</f>
        <v>2.3944347109141502</v>
      </c>
      <c r="O27" s="205">
        <f>'Daily Feed Intake'!AA25-'Daily Feed Intake'!AB25</f>
        <v>107.1</v>
      </c>
      <c r="P27" s="206">
        <f>O27/Dead!N25</f>
        <v>2.1419999999999999</v>
      </c>
      <c r="Q27" s="205">
        <f>'Daily Feed Intake'!AE25-'Daily Feed Intake'!AF25</f>
        <v>115.16</v>
      </c>
      <c r="R27" s="206">
        <f>Q27/Dead!P25</f>
        <v>2.3031999999999999</v>
      </c>
      <c r="S27" s="205">
        <f>'Daily Feed Intake'!AI25-'Daily Feed Intake'!AJ25</f>
        <v>117.47</v>
      </c>
      <c r="T27" s="206">
        <f>S27/Dead!R25</f>
        <v>2.3494000000000002</v>
      </c>
      <c r="U27" s="205">
        <f>'Daily Feed Intake'!AM25-'Daily Feed Intake'!AN25</f>
        <v>117.17</v>
      </c>
      <c r="V27" s="206">
        <f>U27/Dead!T25</f>
        <v>2.3433999999999999</v>
      </c>
      <c r="W27" s="205">
        <f>'Daily Feed Intake'!AQ25-'Daily Feed Intake'!AR25</f>
        <v>113.54</v>
      </c>
      <c r="X27" s="206">
        <f>W27/Dead!V25</f>
        <v>2.2707999999999999</v>
      </c>
      <c r="Y27" s="205">
        <f>'Daily Feed Intake'!AU25-'Daily Feed Intake'!AV25</f>
        <v>107.63</v>
      </c>
      <c r="Z27" s="206">
        <f>Y27/Dead!X25</f>
        <v>2.1526000000000001</v>
      </c>
      <c r="AA27" s="205">
        <f>'Daily Feed Intake'!AY25-'Daily Feed Intake'!AZ25</f>
        <v>119.1</v>
      </c>
      <c r="AB27" s="206">
        <f>AA27/Dead!Z25</f>
        <v>2.3819999999999997</v>
      </c>
      <c r="AC27" s="205">
        <f>'Daily Feed Intake'!BC25-'Daily Feed Intake'!BD25</f>
        <v>116.08</v>
      </c>
      <c r="AD27" s="206">
        <f>AC27/Dead!AB25</f>
        <v>2.3216000000000001</v>
      </c>
      <c r="AE27" s="205">
        <f>'Daily Feed Intake'!BG25-'Daily Feed Intake'!BH25</f>
        <v>113.33</v>
      </c>
      <c r="AF27" s="206">
        <f>AE27/Dead!AD25</f>
        <v>2.2665999999999999</v>
      </c>
    </row>
    <row r="28" spans="1:32" ht="15" thickBot="1" x14ac:dyDescent="0.4">
      <c r="A28" s="203">
        <v>44193</v>
      </c>
      <c r="B28" s="78">
        <v>19</v>
      </c>
      <c r="C28" s="205">
        <f>'Daily Feed Intake'!C26-'Daily Feed Intake'!D26</f>
        <v>110.36</v>
      </c>
      <c r="D28" s="206">
        <f>C28/Dead!B26</f>
        <v>2.2071999999999998</v>
      </c>
      <c r="E28" s="205">
        <f>'Daily Feed Intake'!G26-'Daily Feed Intake'!H26</f>
        <v>119.64</v>
      </c>
      <c r="F28" s="206">
        <f>E28/Dead!D26</f>
        <v>2.3927999999999998</v>
      </c>
      <c r="G28" s="205">
        <f>'Daily Feed Intake'!K26-'Daily Feed Intake'!L26</f>
        <v>119.67</v>
      </c>
      <c r="H28" s="206">
        <f>G28/Dead!F26</f>
        <v>2.3934000000000002</v>
      </c>
      <c r="I28" s="205">
        <f>'Daily Feed Intake'!O26-'Daily Feed Intake'!P26</f>
        <v>118.49</v>
      </c>
      <c r="J28" s="206">
        <f>I28/Dead!H26</f>
        <v>2.3697999999999997</v>
      </c>
      <c r="K28" s="205">
        <f>'Daily Feed Intake'!S26-'Daily Feed Intake'!T26</f>
        <v>115.66</v>
      </c>
      <c r="L28" s="206">
        <f>K28/Dead!J26</f>
        <v>2.3132000000000001</v>
      </c>
      <c r="M28" s="205">
        <f>'Daily Feed Intake'!W26-'Daily Feed Intake'!Y26</f>
        <v>118.58806554673812</v>
      </c>
      <c r="N28" s="206">
        <f>M28/Dead!L26</f>
        <v>2.3717613109347626</v>
      </c>
      <c r="O28" s="205">
        <f>'Daily Feed Intake'!AA26-'Daily Feed Intake'!AB26</f>
        <v>111.94</v>
      </c>
      <c r="P28" s="206">
        <f>O28/Dead!N26</f>
        <v>2.2387999999999999</v>
      </c>
      <c r="Q28" s="205">
        <f>'Daily Feed Intake'!AE26-'Daily Feed Intake'!AF26</f>
        <v>119.15</v>
      </c>
      <c r="R28" s="206">
        <f>Q28/Dead!P26</f>
        <v>2.383</v>
      </c>
      <c r="S28" s="205">
        <f>'Daily Feed Intake'!AI26-'Daily Feed Intake'!AJ26</f>
        <v>113.6</v>
      </c>
      <c r="T28" s="206">
        <f>S28/Dead!R26</f>
        <v>2.2719999999999998</v>
      </c>
      <c r="U28" s="205">
        <f>'Daily Feed Intake'!AM26-'Daily Feed Intake'!AN26</f>
        <v>116.71</v>
      </c>
      <c r="V28" s="206">
        <f>U28/Dead!T26</f>
        <v>2.3342000000000001</v>
      </c>
      <c r="W28" s="205">
        <f>'Daily Feed Intake'!AQ26-'Daily Feed Intake'!AR26</f>
        <v>109.06</v>
      </c>
      <c r="X28" s="206">
        <f>W28/Dead!V26</f>
        <v>2.1812</v>
      </c>
      <c r="Y28" s="205">
        <f>'Daily Feed Intake'!AU26-'Daily Feed Intake'!AV26</f>
        <v>117.78</v>
      </c>
      <c r="Z28" s="206">
        <f>Y28/Dead!X26</f>
        <v>2.3555999999999999</v>
      </c>
      <c r="AA28" s="205">
        <f>'Daily Feed Intake'!AY26-'Daily Feed Intake'!AZ26</f>
        <v>119.56</v>
      </c>
      <c r="AB28" s="206">
        <f>AA28/Dead!Z26</f>
        <v>2.3912</v>
      </c>
      <c r="AC28" s="205">
        <f>'Daily Feed Intake'!BC26-'Daily Feed Intake'!BD26</f>
        <v>105.46000000000001</v>
      </c>
      <c r="AD28" s="206">
        <f>AC28/Dead!AB26</f>
        <v>2.1092</v>
      </c>
      <c r="AE28" s="205">
        <f>'Daily Feed Intake'!BG26-'Daily Feed Intake'!BH26</f>
        <v>112.73</v>
      </c>
      <c r="AF28" s="206">
        <f>AE28/Dead!AD26</f>
        <v>2.2545999999999999</v>
      </c>
    </row>
    <row r="29" spans="1:32" ht="15" thickBot="1" x14ac:dyDescent="0.4">
      <c r="A29" s="203">
        <v>44194</v>
      </c>
      <c r="B29" s="78">
        <v>20</v>
      </c>
      <c r="C29" s="205">
        <f>'Daily Feed Intake'!C27-'Daily Feed Intake'!D27</f>
        <v>91.44</v>
      </c>
      <c r="D29" s="206">
        <f>C29/Dead!B27</f>
        <v>1.8288</v>
      </c>
      <c r="E29" s="205">
        <f>'Daily Feed Intake'!G27-'Daily Feed Intake'!H27</f>
        <v>114.62</v>
      </c>
      <c r="F29" s="206">
        <f>E29/Dead!D27</f>
        <v>2.2924000000000002</v>
      </c>
      <c r="G29" s="205">
        <f>'Daily Feed Intake'!K27-'Daily Feed Intake'!L27</f>
        <v>101.98</v>
      </c>
      <c r="H29" s="206">
        <f>G29/Dead!F27</f>
        <v>2.0396000000000001</v>
      </c>
      <c r="I29" s="205">
        <f>'Daily Feed Intake'!O27-'Daily Feed Intake'!P27</f>
        <v>119.51</v>
      </c>
      <c r="J29" s="206">
        <f>I29/Dead!H27</f>
        <v>2.3902000000000001</v>
      </c>
      <c r="K29" s="205">
        <f>'Daily Feed Intake'!S27-'Daily Feed Intake'!T27</f>
        <v>91.87</v>
      </c>
      <c r="L29" s="206">
        <f>K29/Dead!J27</f>
        <v>1.8374000000000001</v>
      </c>
      <c r="M29" s="205">
        <f>'Daily Feed Intake'!W27-'Daily Feed Intake'!Y27</f>
        <v>109.03431928269607</v>
      </c>
      <c r="N29" s="206">
        <f>M29/Dead!L27</f>
        <v>2.1806863856539214</v>
      </c>
      <c r="O29" s="205">
        <f>'Daily Feed Intake'!AA27-'Daily Feed Intake'!AB27</f>
        <v>61.46</v>
      </c>
      <c r="P29" s="206">
        <f>O29/Dead!N27</f>
        <v>1.2292000000000001</v>
      </c>
      <c r="Q29" s="205">
        <f>'Daily Feed Intake'!AE27-'Daily Feed Intake'!AF27</f>
        <v>99.07</v>
      </c>
      <c r="R29" s="206">
        <f>Q29/Dead!P27</f>
        <v>1.9813999999999998</v>
      </c>
      <c r="S29" s="205">
        <f>'Daily Feed Intake'!AI27-'Daily Feed Intake'!AJ27</f>
        <v>94.67</v>
      </c>
      <c r="T29" s="206">
        <f>S29/Dead!R27</f>
        <v>1.8934</v>
      </c>
      <c r="U29" s="205">
        <f>'Daily Feed Intake'!AM27-'Daily Feed Intake'!AN27</f>
        <v>82.58</v>
      </c>
      <c r="V29" s="206">
        <f>U29/Dead!T27</f>
        <v>1.6516</v>
      </c>
      <c r="W29" s="205">
        <f>'Daily Feed Intake'!AQ27-'Daily Feed Intake'!AR27</f>
        <v>73.95</v>
      </c>
      <c r="X29" s="206">
        <f>W29/Dead!V27</f>
        <v>1.4790000000000001</v>
      </c>
      <c r="Y29" s="205">
        <f>'Daily Feed Intake'!AU27-'Daily Feed Intake'!AV27</f>
        <v>80.009999999999991</v>
      </c>
      <c r="Z29" s="206">
        <f>Y29/Dead!X27</f>
        <v>1.6001999999999998</v>
      </c>
      <c r="AA29" s="205">
        <f>'Daily Feed Intake'!AY27-'Daily Feed Intake'!AZ27</f>
        <v>80.759999999999991</v>
      </c>
      <c r="AB29" s="206">
        <f>AA29/Dead!Z27</f>
        <v>1.6151999999999997</v>
      </c>
      <c r="AC29" s="205">
        <f>'Daily Feed Intake'!BC27-'Daily Feed Intake'!BD27</f>
        <v>61.65</v>
      </c>
      <c r="AD29" s="206">
        <f>AC29/Dead!AB27</f>
        <v>1.2329999999999999</v>
      </c>
      <c r="AE29" s="205">
        <f>'Daily Feed Intake'!BG27-'Daily Feed Intake'!BH27</f>
        <v>66.650000000000006</v>
      </c>
      <c r="AF29" s="206">
        <f>AE29/Dead!AD27</f>
        <v>1.3330000000000002</v>
      </c>
    </row>
    <row r="30" spans="1:32" ht="15" thickBot="1" x14ac:dyDescent="0.4">
      <c r="A30" s="203">
        <v>44195</v>
      </c>
      <c r="B30" s="78">
        <v>21</v>
      </c>
      <c r="C30" s="205">
        <f>'Daily Feed Intake'!C28-'Daily Feed Intake'!D28</f>
        <v>96.17</v>
      </c>
      <c r="D30" s="206">
        <f>C30/Dead!B28</f>
        <v>1.9234</v>
      </c>
      <c r="E30" s="205">
        <f>'Daily Feed Intake'!G28-'Daily Feed Intake'!H28</f>
        <v>112.05</v>
      </c>
      <c r="F30" s="206">
        <f>E30/Dead!D28</f>
        <v>2.2410000000000001</v>
      </c>
      <c r="G30" s="205">
        <f>'Daily Feed Intake'!K28-'Daily Feed Intake'!L28</f>
        <v>107.17</v>
      </c>
      <c r="H30" s="206">
        <f>G30/Dead!F28</f>
        <v>2.1434000000000002</v>
      </c>
      <c r="I30" s="205">
        <f>'Daily Feed Intake'!O28-'Daily Feed Intake'!P28</f>
        <v>96.960000000000008</v>
      </c>
      <c r="J30" s="206">
        <f>I30/Dead!H28</f>
        <v>1.9392000000000003</v>
      </c>
      <c r="K30" s="205">
        <f>'Daily Feed Intake'!S28-'Daily Feed Intake'!T28</f>
        <v>97.62</v>
      </c>
      <c r="L30" s="206">
        <f>K30/Dead!J28</f>
        <v>1.9524000000000001</v>
      </c>
      <c r="M30" s="205">
        <f>'Daily Feed Intake'!W28-'Daily Feed Intake'!Y28</f>
        <v>98.151087292589921</v>
      </c>
      <c r="N30" s="206">
        <f>M30/Dead!L28</f>
        <v>1.9630217458517984</v>
      </c>
      <c r="O30" s="205">
        <f>'Daily Feed Intake'!AA28-'Daily Feed Intake'!AB28</f>
        <v>88.19</v>
      </c>
      <c r="P30" s="206">
        <f>O30/Dead!N28</f>
        <v>1.7638</v>
      </c>
      <c r="Q30" s="205">
        <f>'Daily Feed Intake'!AE28-'Daily Feed Intake'!AF28</f>
        <v>94.62</v>
      </c>
      <c r="R30" s="206">
        <f>Q30/Dead!P28</f>
        <v>1.8924000000000001</v>
      </c>
      <c r="S30" s="205">
        <f>'Daily Feed Intake'!AI28-'Daily Feed Intake'!AJ28</f>
        <v>101.27</v>
      </c>
      <c r="T30" s="206">
        <f>S30/Dead!R28</f>
        <v>2.0253999999999999</v>
      </c>
      <c r="U30" s="205">
        <f>'Daily Feed Intake'!AM28-'Daily Feed Intake'!AN28</f>
        <v>92.89</v>
      </c>
      <c r="V30" s="206">
        <f>U30/Dead!T28</f>
        <v>1.8578000000000001</v>
      </c>
      <c r="W30" s="205">
        <f>'Daily Feed Intake'!AQ28-'Daily Feed Intake'!AR28</f>
        <v>89</v>
      </c>
      <c r="X30" s="206">
        <f>W30/Dead!V28</f>
        <v>1.78</v>
      </c>
      <c r="Y30" s="205">
        <f>'Daily Feed Intake'!AU28-'Daily Feed Intake'!AV28</f>
        <v>99.69</v>
      </c>
      <c r="Z30" s="206">
        <f>Y30/Dead!X28</f>
        <v>1.9938</v>
      </c>
      <c r="AA30" s="205">
        <f>'Daily Feed Intake'!AY28-'Daily Feed Intake'!AZ28</f>
        <v>86.75</v>
      </c>
      <c r="AB30" s="206">
        <f>AA30/Dead!Z28</f>
        <v>1.7350000000000001</v>
      </c>
      <c r="AC30" s="205">
        <f>'Daily Feed Intake'!BC28-'Daily Feed Intake'!BD28</f>
        <v>73.180000000000007</v>
      </c>
      <c r="AD30" s="206">
        <f>AC30/Dead!AB28</f>
        <v>1.4636000000000002</v>
      </c>
      <c r="AE30" s="205">
        <f>'Daily Feed Intake'!BG28-'Daily Feed Intake'!BH28</f>
        <v>72.2</v>
      </c>
      <c r="AF30" s="206">
        <f>AE30/Dead!AD28</f>
        <v>1.444</v>
      </c>
    </row>
    <row r="31" spans="1:32" ht="15" thickBot="1" x14ac:dyDescent="0.4">
      <c r="A31" s="203">
        <v>44196</v>
      </c>
      <c r="B31" s="78">
        <v>22</v>
      </c>
      <c r="C31" s="205">
        <f>'Daily Feed Intake'!C29-'Daily Feed Intake'!D29</f>
        <v>72.33</v>
      </c>
      <c r="D31" s="206">
        <f>C31/Dead!B29</f>
        <v>1.4465999999999999</v>
      </c>
      <c r="E31" s="205">
        <f>'Daily Feed Intake'!G29-'Daily Feed Intake'!H29</f>
        <v>74.490000000000009</v>
      </c>
      <c r="F31" s="206">
        <f>E31/Dead!D29</f>
        <v>1.4898000000000002</v>
      </c>
      <c r="G31" s="205">
        <f>'Daily Feed Intake'!K29-'Daily Feed Intake'!L29</f>
        <v>89.62</v>
      </c>
      <c r="H31" s="206">
        <f>G31/Dead!F29</f>
        <v>1.7924</v>
      </c>
      <c r="I31" s="205">
        <f>'Daily Feed Intake'!O29-'Daily Feed Intake'!P29</f>
        <v>109.31</v>
      </c>
      <c r="J31" s="206">
        <f>I31/Dead!H29</f>
        <v>2.1861999999999999</v>
      </c>
      <c r="K31" s="205">
        <f>'Daily Feed Intake'!S29-'Daily Feed Intake'!T29</f>
        <v>83.65</v>
      </c>
      <c r="L31" s="206">
        <f>K31/Dead!J29</f>
        <v>1.673</v>
      </c>
      <c r="M31" s="205">
        <f>'Daily Feed Intake'!W29-'Daily Feed Intake'!Y29</f>
        <v>91.328455116974141</v>
      </c>
      <c r="N31" s="206">
        <f>M31/Dead!L29</f>
        <v>1.8265691023394828</v>
      </c>
      <c r="O31" s="205">
        <f>'Daily Feed Intake'!AA29-'Daily Feed Intake'!AB29</f>
        <v>75.25</v>
      </c>
      <c r="P31" s="206">
        <f>O31/Dead!N29</f>
        <v>1.5049999999999999</v>
      </c>
      <c r="Q31" s="205">
        <f>'Daily Feed Intake'!AE29-'Daily Feed Intake'!AF29</f>
        <v>92.62</v>
      </c>
      <c r="R31" s="206">
        <f>Q31/Dead!P29</f>
        <v>1.8524</v>
      </c>
      <c r="S31" s="205">
        <f>'Daily Feed Intake'!AI29-'Daily Feed Intake'!AJ29</f>
        <v>85.93</v>
      </c>
      <c r="T31" s="206">
        <f>S31/Dead!R29</f>
        <v>1.7186000000000001</v>
      </c>
      <c r="U31" s="205">
        <f>'Daily Feed Intake'!AM29-'Daily Feed Intake'!AN29</f>
        <v>86.960000000000008</v>
      </c>
      <c r="V31" s="206">
        <f>U31/Dead!T29</f>
        <v>1.7392000000000001</v>
      </c>
      <c r="W31" s="205">
        <f>'Daily Feed Intake'!AQ29-'Daily Feed Intake'!AR29</f>
        <v>55.019999999999996</v>
      </c>
      <c r="X31" s="206">
        <f>W31/Dead!V29</f>
        <v>1.1003999999999998</v>
      </c>
      <c r="Y31" s="205">
        <f>'Daily Feed Intake'!AU29-'Daily Feed Intake'!AV29</f>
        <v>70.509999999999991</v>
      </c>
      <c r="Z31" s="206">
        <f>Y31/Dead!X29</f>
        <v>1.4101999999999999</v>
      </c>
      <c r="AA31" s="205">
        <f>'Daily Feed Intake'!AY29-'Daily Feed Intake'!AZ29</f>
        <v>84.17</v>
      </c>
      <c r="AB31" s="206">
        <f>AA31/Dead!Z29</f>
        <v>1.6834</v>
      </c>
      <c r="AC31" s="205">
        <f>'Daily Feed Intake'!BC29-'Daily Feed Intake'!BD29</f>
        <v>59.52</v>
      </c>
      <c r="AD31" s="206">
        <f>AC31/Dead!AB29</f>
        <v>1.1904000000000001</v>
      </c>
      <c r="AE31" s="205">
        <f>'Daily Feed Intake'!BG29-'Daily Feed Intake'!BH29</f>
        <v>78.180000000000007</v>
      </c>
      <c r="AF31" s="206">
        <f>AE31/Dead!AD29</f>
        <v>1.5636000000000001</v>
      </c>
    </row>
    <row r="32" spans="1:32" ht="15" thickBot="1" x14ac:dyDescent="0.4">
      <c r="A32" s="203">
        <v>44197</v>
      </c>
      <c r="B32" s="78">
        <v>23</v>
      </c>
      <c r="C32" s="205">
        <f>'Daily Feed Intake'!C30-'Daily Feed Intake'!D30</f>
        <v>0</v>
      </c>
      <c r="D32" s="206">
        <f>C32/Dead!B30</f>
        <v>0</v>
      </c>
      <c r="E32" s="205">
        <f>'Daily Feed Intake'!G30-'Daily Feed Intake'!H30</f>
        <v>0</v>
      </c>
      <c r="F32" s="206">
        <f>E32/Dead!D30</f>
        <v>0</v>
      </c>
      <c r="G32" s="205">
        <f>'Daily Feed Intake'!K30-'Daily Feed Intake'!L30</f>
        <v>0</v>
      </c>
      <c r="H32" s="206">
        <f>G32/Dead!F30</f>
        <v>0</v>
      </c>
      <c r="I32" s="205">
        <f>'Daily Feed Intake'!O30-'Daily Feed Intake'!P30</f>
        <v>0</v>
      </c>
      <c r="J32" s="206">
        <f>I32/Dead!H30</f>
        <v>0</v>
      </c>
      <c r="K32" s="205">
        <f>'Daily Feed Intake'!S30-'Daily Feed Intake'!T30</f>
        <v>0</v>
      </c>
      <c r="L32" s="206">
        <f>K32/Dead!J30</f>
        <v>0</v>
      </c>
      <c r="M32" s="205">
        <f>'Daily Feed Intake'!W30-'Daily Feed Intake'!Y30</f>
        <v>0</v>
      </c>
      <c r="N32" s="206">
        <f>M32/Dead!L30</f>
        <v>0</v>
      </c>
      <c r="O32" s="205">
        <f>'Daily Feed Intake'!AA30-'Daily Feed Intake'!AB30</f>
        <v>0</v>
      </c>
      <c r="P32" s="206">
        <f>O32/Dead!N30</f>
        <v>0</v>
      </c>
      <c r="Q32" s="205">
        <f>'Daily Feed Intake'!AE30-'Daily Feed Intake'!AF30</f>
        <v>0</v>
      </c>
      <c r="R32" s="206">
        <f>Q32/Dead!P30</f>
        <v>0</v>
      </c>
      <c r="S32" s="205">
        <f>'Daily Feed Intake'!AI30-'Daily Feed Intake'!AJ30</f>
        <v>0</v>
      </c>
      <c r="T32" s="206">
        <f>S32/Dead!R30</f>
        <v>0</v>
      </c>
      <c r="U32" s="205">
        <f>'Daily Feed Intake'!AM30-'Daily Feed Intake'!AN30</f>
        <v>0</v>
      </c>
      <c r="V32" s="206">
        <f>U32/Dead!T30</f>
        <v>0</v>
      </c>
      <c r="W32" s="205">
        <f>'Daily Feed Intake'!AQ30-'Daily Feed Intake'!AR30</f>
        <v>0</v>
      </c>
      <c r="X32" s="206">
        <f>W32/Dead!V30</f>
        <v>0</v>
      </c>
      <c r="Y32" s="205">
        <f>'Daily Feed Intake'!AU30-'Daily Feed Intake'!AV30</f>
        <v>0</v>
      </c>
      <c r="Z32" s="206">
        <f>Y32/Dead!X30</f>
        <v>0</v>
      </c>
      <c r="AA32" s="205">
        <f>'Daily Feed Intake'!AY30-'Daily Feed Intake'!AZ30</f>
        <v>0</v>
      </c>
      <c r="AB32" s="206">
        <f>AA32/Dead!Z30</f>
        <v>0</v>
      </c>
      <c r="AC32" s="205">
        <f>'Daily Feed Intake'!BC30-'Daily Feed Intake'!BD30</f>
        <v>0</v>
      </c>
      <c r="AD32" s="206">
        <f>AC32/Dead!AB30</f>
        <v>0</v>
      </c>
      <c r="AE32" s="205">
        <f>'Daily Feed Intake'!BG30-'Daily Feed Intake'!BH30</f>
        <v>0</v>
      </c>
      <c r="AF32" s="206">
        <f>AE32/Dead!AD30</f>
        <v>0</v>
      </c>
    </row>
    <row r="33" spans="1:32" ht="15" thickBot="1" x14ac:dyDescent="0.4">
      <c r="A33" s="203">
        <v>44198</v>
      </c>
      <c r="B33" s="78">
        <v>24</v>
      </c>
      <c r="C33" s="205">
        <f>'Daily Feed Intake'!C31-'Daily Feed Intake'!D31</f>
        <v>117.87</v>
      </c>
      <c r="D33" s="206">
        <f>C33/Dead!B31</f>
        <v>2.3574000000000002</v>
      </c>
      <c r="E33" s="205">
        <f>'Daily Feed Intake'!G31-'Daily Feed Intake'!H31</f>
        <v>119.62</v>
      </c>
      <c r="F33" s="206">
        <f>E33/Dead!D31</f>
        <v>2.3924000000000003</v>
      </c>
      <c r="G33" s="205">
        <f>'Daily Feed Intake'!K31-'Daily Feed Intake'!L31</f>
        <v>119.91</v>
      </c>
      <c r="H33" s="206">
        <f>G33/Dead!F31</f>
        <v>2.3982000000000001</v>
      </c>
      <c r="I33" s="205">
        <f>'Daily Feed Intake'!O31-'Daily Feed Intake'!P31</f>
        <v>107.78999999999999</v>
      </c>
      <c r="J33" s="206">
        <f>I33/Dead!H31</f>
        <v>2.1557999999999997</v>
      </c>
      <c r="K33" s="205">
        <f>'Daily Feed Intake'!S31-'Daily Feed Intake'!T31</f>
        <v>119.91</v>
      </c>
      <c r="L33" s="206">
        <f>K33/Dead!J31</f>
        <v>2.3982000000000001</v>
      </c>
      <c r="M33" s="205">
        <f>'Daily Feed Intake'!W31-'Daily Feed Intake'!Y31</f>
        <v>120</v>
      </c>
      <c r="N33" s="206">
        <f>M33/Dead!L31</f>
        <v>2.4</v>
      </c>
      <c r="O33" s="205">
        <f>'Daily Feed Intake'!AA31-'Daily Feed Intake'!AB31</f>
        <v>106.64</v>
      </c>
      <c r="P33" s="206">
        <f>O33/Dead!N31</f>
        <v>2.1328</v>
      </c>
      <c r="Q33" s="205">
        <f>'Daily Feed Intake'!AE31-'Daily Feed Intake'!AF31</f>
        <v>114.02</v>
      </c>
      <c r="R33" s="206">
        <f>Q33/Dead!P31</f>
        <v>2.2803999999999998</v>
      </c>
      <c r="S33" s="205">
        <f>'Daily Feed Intake'!AI31-'Daily Feed Intake'!AJ31</f>
        <v>108.84</v>
      </c>
      <c r="T33" s="206">
        <f>S33/Dead!R31</f>
        <v>2.1768000000000001</v>
      </c>
      <c r="U33" s="205">
        <f>'Daily Feed Intake'!AM31-'Daily Feed Intake'!AN31</f>
        <v>117.82</v>
      </c>
      <c r="V33" s="206">
        <f>U33/Dead!T31</f>
        <v>2.3563999999999998</v>
      </c>
      <c r="W33" s="205">
        <f>'Daily Feed Intake'!AQ31-'Daily Feed Intake'!AR31</f>
        <v>111.75</v>
      </c>
      <c r="X33" s="206">
        <f>W33/Dead!V31</f>
        <v>2.2349999999999999</v>
      </c>
      <c r="Y33" s="205">
        <f>'Daily Feed Intake'!AU31-'Daily Feed Intake'!AV31</f>
        <v>118.7</v>
      </c>
      <c r="Z33" s="206">
        <f>Y33/Dead!X31</f>
        <v>2.3740000000000001</v>
      </c>
      <c r="AA33" s="205">
        <f>'Daily Feed Intake'!AY31-'Daily Feed Intake'!AZ31</f>
        <v>119.15</v>
      </c>
      <c r="AB33" s="206">
        <f>AA33/Dead!Z31</f>
        <v>2.383</v>
      </c>
      <c r="AC33" s="205">
        <f>'Daily Feed Intake'!BC31-'Daily Feed Intake'!BD31</f>
        <v>110.62</v>
      </c>
      <c r="AD33" s="206">
        <f>AC33/Dead!AB31</f>
        <v>2.2124000000000001</v>
      </c>
      <c r="AE33" s="205">
        <f>'Daily Feed Intake'!BG31-'Daily Feed Intake'!BH31</f>
        <v>114.38</v>
      </c>
      <c r="AF33" s="206">
        <f>AE33/Dead!AD31</f>
        <v>2.2875999999999999</v>
      </c>
    </row>
    <row r="34" spans="1:32" ht="15" thickBot="1" x14ac:dyDescent="0.4">
      <c r="A34" s="203">
        <v>44199</v>
      </c>
      <c r="B34" s="78">
        <v>25</v>
      </c>
      <c r="C34" s="205">
        <f>'Daily Feed Intake'!C32-'Daily Feed Intake'!D32</f>
        <v>0</v>
      </c>
      <c r="D34" s="206">
        <f>C34/Dead!B32</f>
        <v>0</v>
      </c>
      <c r="E34" s="205">
        <f>'Daily Feed Intake'!G32-'Daily Feed Intake'!H32</f>
        <v>0</v>
      </c>
      <c r="F34" s="206">
        <f>E34/Dead!D32</f>
        <v>0</v>
      </c>
      <c r="G34" s="205">
        <f>'Daily Feed Intake'!K32-'Daily Feed Intake'!L32</f>
        <v>0</v>
      </c>
      <c r="H34" s="206">
        <f>G34/Dead!F32</f>
        <v>0</v>
      </c>
      <c r="I34" s="205">
        <f>'Daily Feed Intake'!O32-'Daily Feed Intake'!P32</f>
        <v>0</v>
      </c>
      <c r="J34" s="206">
        <f>I34/Dead!H32</f>
        <v>0</v>
      </c>
      <c r="K34" s="205">
        <f>'Daily Feed Intake'!S32-'Daily Feed Intake'!T32</f>
        <v>0</v>
      </c>
      <c r="L34" s="206">
        <f>K34/Dead!J32</f>
        <v>0</v>
      </c>
      <c r="M34" s="205">
        <f>'Daily Feed Intake'!W32-'Daily Feed Intake'!Y32</f>
        <v>0</v>
      </c>
      <c r="N34" s="206">
        <f>M34/Dead!L32</f>
        <v>0</v>
      </c>
      <c r="O34" s="205">
        <f>'Daily Feed Intake'!AA32-'Daily Feed Intake'!AB32</f>
        <v>0</v>
      </c>
      <c r="P34" s="206">
        <f>O34/Dead!N32</f>
        <v>0</v>
      </c>
      <c r="Q34" s="205">
        <f>'Daily Feed Intake'!AE32-'Daily Feed Intake'!AF32</f>
        <v>0</v>
      </c>
      <c r="R34" s="206">
        <f>Q34/Dead!P32</f>
        <v>0</v>
      </c>
      <c r="S34" s="205">
        <f>'Daily Feed Intake'!AI32-'Daily Feed Intake'!AJ32</f>
        <v>0</v>
      </c>
      <c r="T34" s="206">
        <f>S34/Dead!R32</f>
        <v>0</v>
      </c>
      <c r="U34" s="205">
        <f>'Daily Feed Intake'!AM32-'Daily Feed Intake'!AN32</f>
        <v>0</v>
      </c>
      <c r="V34" s="206">
        <f>U34/Dead!T32</f>
        <v>0</v>
      </c>
      <c r="W34" s="205">
        <f>'Daily Feed Intake'!AQ32-'Daily Feed Intake'!AR32</f>
        <v>0</v>
      </c>
      <c r="X34" s="206">
        <f>W34/Dead!V32</f>
        <v>0</v>
      </c>
      <c r="Y34" s="205">
        <f>'Daily Feed Intake'!AU32-'Daily Feed Intake'!AV32</f>
        <v>0</v>
      </c>
      <c r="Z34" s="206">
        <f>Y34/Dead!X32</f>
        <v>0</v>
      </c>
      <c r="AA34" s="205">
        <f>'Daily Feed Intake'!AY32-'Daily Feed Intake'!AZ32</f>
        <v>0</v>
      </c>
      <c r="AB34" s="206">
        <f>AA34/Dead!Z32</f>
        <v>0</v>
      </c>
      <c r="AC34" s="205">
        <f>'Daily Feed Intake'!BC32-'Daily Feed Intake'!BD32</f>
        <v>0</v>
      </c>
      <c r="AD34" s="206">
        <f>AC34/Dead!AB32</f>
        <v>0</v>
      </c>
      <c r="AE34" s="205">
        <f>'Daily Feed Intake'!BG32-'Daily Feed Intake'!BH32</f>
        <v>0</v>
      </c>
      <c r="AF34" s="206">
        <f>AE34/Dead!AD32</f>
        <v>0</v>
      </c>
    </row>
    <row r="35" spans="1:32" ht="15" thickBot="1" x14ac:dyDescent="0.4">
      <c r="A35" s="203">
        <v>44200</v>
      </c>
      <c r="B35" s="78">
        <v>26</v>
      </c>
      <c r="C35" s="205">
        <f>'Daily Feed Intake'!C33-'Daily Feed Intake'!D33</f>
        <v>114.24</v>
      </c>
      <c r="D35" s="206">
        <f>C35/Dead!B33</f>
        <v>2.2847999999999997</v>
      </c>
      <c r="E35" s="205">
        <f>'Daily Feed Intake'!G33-'Daily Feed Intake'!H33</f>
        <v>120</v>
      </c>
      <c r="F35" s="206">
        <f>E35/Dead!D33</f>
        <v>2.4</v>
      </c>
      <c r="G35" s="205">
        <f>'Daily Feed Intake'!K33-'Daily Feed Intake'!L33</f>
        <v>116.3</v>
      </c>
      <c r="H35" s="206">
        <f>G35/Dead!F33</f>
        <v>2.3260000000000001</v>
      </c>
      <c r="I35" s="205">
        <f>'Daily Feed Intake'!O33-'Daily Feed Intake'!P33</f>
        <v>119.66</v>
      </c>
      <c r="J35" s="206">
        <f>I35/Dead!H33</f>
        <v>2.3931999999999998</v>
      </c>
      <c r="K35" s="205">
        <f>'Daily Feed Intake'!S33-'Daily Feed Intake'!T33</f>
        <v>119.36</v>
      </c>
      <c r="L35" s="206">
        <f>K35/Dead!J33</f>
        <v>2.3872</v>
      </c>
      <c r="M35" s="205">
        <f>'Daily Feed Intake'!W33-'Daily Feed Intake'!Y33</f>
        <v>119.80418427290529</v>
      </c>
      <c r="N35" s="206">
        <f>M35/Dead!L33</f>
        <v>2.3960836854581058</v>
      </c>
      <c r="O35" s="205">
        <f>'Daily Feed Intake'!AA33-'Daily Feed Intake'!AB33</f>
        <v>119.9</v>
      </c>
      <c r="P35" s="206">
        <f>O35/Dead!N33</f>
        <v>2.3980000000000001</v>
      </c>
      <c r="Q35" s="205">
        <f>'Daily Feed Intake'!AE33-'Daily Feed Intake'!AF33</f>
        <v>119.07</v>
      </c>
      <c r="R35" s="206">
        <f>Q35/Dead!P33</f>
        <v>2.3813999999999997</v>
      </c>
      <c r="S35" s="205">
        <f>'Daily Feed Intake'!AI33-'Daily Feed Intake'!AJ33</f>
        <v>117.22</v>
      </c>
      <c r="T35" s="206">
        <f>S35/Dead!R33</f>
        <v>2.3443999999999998</v>
      </c>
      <c r="U35" s="205">
        <f>'Daily Feed Intake'!AM33-'Daily Feed Intake'!AN33</f>
        <v>119.88</v>
      </c>
      <c r="V35" s="206">
        <f>U35/Dead!T33</f>
        <v>2.3975999999999997</v>
      </c>
      <c r="W35" s="205">
        <f>'Daily Feed Intake'!AQ33-'Daily Feed Intake'!AR33</f>
        <v>119.95</v>
      </c>
      <c r="X35" s="206">
        <f>W35/Dead!V33</f>
        <v>2.399</v>
      </c>
      <c r="Y35" s="205">
        <f>'Daily Feed Intake'!AU33-'Daily Feed Intake'!AV33</f>
        <v>117.94</v>
      </c>
      <c r="Z35" s="206">
        <f>Y35/Dead!X33</f>
        <v>2.3588</v>
      </c>
      <c r="AA35" s="205">
        <f>'Daily Feed Intake'!AY33-'Daily Feed Intake'!AZ33</f>
        <v>119.44</v>
      </c>
      <c r="AB35" s="206">
        <f>AA35/Dead!Z33</f>
        <v>2.3887999999999998</v>
      </c>
      <c r="AC35" s="205">
        <f>'Daily Feed Intake'!BC33-'Daily Feed Intake'!BD33</f>
        <v>119.83</v>
      </c>
      <c r="AD35" s="206">
        <f>AC35/Dead!AB33</f>
        <v>2.3965999999999998</v>
      </c>
      <c r="AE35" s="205">
        <f>'Daily Feed Intake'!BG33-'Daily Feed Intake'!BH33</f>
        <v>114.61</v>
      </c>
      <c r="AF35" s="206">
        <f>AE35/Dead!AD33</f>
        <v>2.2921999999999998</v>
      </c>
    </row>
    <row r="36" spans="1:32" ht="15" thickBot="1" x14ac:dyDescent="0.4">
      <c r="A36" s="203">
        <v>44201</v>
      </c>
      <c r="B36" s="78">
        <v>27</v>
      </c>
      <c r="C36" s="205">
        <f>'Daily Feed Intake'!C34-'Daily Feed Intake'!D34</f>
        <v>118.91</v>
      </c>
      <c r="D36" s="206">
        <f>C36/Dead!B34</f>
        <v>2.3782000000000001</v>
      </c>
      <c r="E36" s="205">
        <f>'Daily Feed Intake'!G34-'Daily Feed Intake'!H34</f>
        <v>118.68</v>
      </c>
      <c r="F36" s="206">
        <f>E36/Dead!D34</f>
        <v>2.3736000000000002</v>
      </c>
      <c r="G36" s="205">
        <f>'Daily Feed Intake'!K34-'Daily Feed Intake'!L34</f>
        <v>118.81</v>
      </c>
      <c r="H36" s="206">
        <f>G36/Dead!F34</f>
        <v>2.3761999999999999</v>
      </c>
      <c r="I36" s="205">
        <f>'Daily Feed Intake'!O34-'Daily Feed Intake'!P34</f>
        <v>119.8</v>
      </c>
      <c r="J36" s="206">
        <f>I36/Dead!H34</f>
        <v>2.3959999999999999</v>
      </c>
      <c r="K36" s="205">
        <f>'Daily Feed Intake'!S34-'Daily Feed Intake'!T34</f>
        <v>115.15</v>
      </c>
      <c r="L36" s="206">
        <f>K36/Dead!J34</f>
        <v>2.3029999999999999</v>
      </c>
      <c r="M36" s="205">
        <f>'Daily Feed Intake'!W34-'Daily Feed Intake'!Y34</f>
        <v>116.30011336699989</v>
      </c>
      <c r="N36" s="206">
        <f>M36/Dead!L34</f>
        <v>2.326002267339998</v>
      </c>
      <c r="O36" s="205">
        <f>'Daily Feed Intake'!AA34-'Daily Feed Intake'!AB34</f>
        <v>89.39</v>
      </c>
      <c r="P36" s="206">
        <f>O36/Dead!N34</f>
        <v>1.7878000000000001</v>
      </c>
      <c r="Q36" s="205">
        <f>'Daily Feed Intake'!AE34-'Daily Feed Intake'!AF34</f>
        <v>107.4</v>
      </c>
      <c r="R36" s="206">
        <f>Q36/Dead!P34</f>
        <v>2.1480000000000001</v>
      </c>
      <c r="S36" s="205">
        <f>'Daily Feed Intake'!AI34-'Daily Feed Intake'!AJ34</f>
        <v>107.09</v>
      </c>
      <c r="T36" s="206">
        <f>S36/Dead!R34</f>
        <v>2.1417999999999999</v>
      </c>
      <c r="U36" s="205">
        <f>'Daily Feed Intake'!AM34-'Daily Feed Intake'!AN34</f>
        <v>109.39</v>
      </c>
      <c r="V36" s="206">
        <f>U36/Dead!T34</f>
        <v>2.1878000000000002</v>
      </c>
      <c r="W36" s="205">
        <f>'Daily Feed Intake'!AQ34-'Daily Feed Intake'!AR34</f>
        <v>96.68</v>
      </c>
      <c r="X36" s="206">
        <f>W36/Dead!V34</f>
        <v>1.9336000000000002</v>
      </c>
      <c r="Y36" s="205">
        <f>'Daily Feed Intake'!AU34-'Daily Feed Intake'!AV34</f>
        <v>106.92</v>
      </c>
      <c r="Z36" s="206">
        <f>Y36/Dead!X34</f>
        <v>2.1383999999999999</v>
      </c>
      <c r="AA36" s="205">
        <f>'Daily Feed Intake'!AY34-'Daily Feed Intake'!AZ34</f>
        <v>99.81</v>
      </c>
      <c r="AB36" s="206">
        <f>AA36/Dead!Z34</f>
        <v>1.9962</v>
      </c>
      <c r="AC36" s="205">
        <f>'Daily Feed Intake'!BC34-'Daily Feed Intake'!BD34</f>
        <v>76.66</v>
      </c>
      <c r="AD36" s="206">
        <f>AC36/Dead!AB34</f>
        <v>1.5331999999999999</v>
      </c>
      <c r="AE36" s="205">
        <f>'Daily Feed Intake'!BG34-'Daily Feed Intake'!BH34</f>
        <v>76.06</v>
      </c>
      <c r="AF36" s="206">
        <f>AE36/Dead!AD34</f>
        <v>1.5212000000000001</v>
      </c>
    </row>
    <row r="37" spans="1:32" ht="15" thickBot="1" x14ac:dyDescent="0.4">
      <c r="A37" s="203">
        <v>44202</v>
      </c>
      <c r="B37" s="78">
        <v>28</v>
      </c>
      <c r="C37" s="205">
        <f>'Daily Feed Intake'!C35-'Daily Feed Intake'!D35</f>
        <v>0</v>
      </c>
      <c r="D37" s="206">
        <f>C37/Dead!B35</f>
        <v>0</v>
      </c>
      <c r="E37" s="205">
        <f>'Daily Feed Intake'!G35-'Daily Feed Intake'!H35</f>
        <v>0</v>
      </c>
      <c r="F37" s="206">
        <f>E37/Dead!D35</f>
        <v>0</v>
      </c>
      <c r="G37" s="205">
        <f>'Daily Feed Intake'!K35-'Daily Feed Intake'!L35</f>
        <v>0</v>
      </c>
      <c r="H37" s="206">
        <f>G37/Dead!F35</f>
        <v>0</v>
      </c>
      <c r="I37" s="205">
        <f>'Daily Feed Intake'!O35-'Daily Feed Intake'!P35</f>
        <v>0</v>
      </c>
      <c r="J37" s="206">
        <f>I37/Dead!H35</f>
        <v>0</v>
      </c>
      <c r="K37" s="205">
        <f>'Daily Feed Intake'!S35-'Daily Feed Intake'!T35</f>
        <v>0</v>
      </c>
      <c r="L37" s="206">
        <f>K37/Dead!J35</f>
        <v>0</v>
      </c>
      <c r="M37" s="205">
        <f>'Daily Feed Intake'!W35-'Daily Feed Intake'!Y35</f>
        <v>0</v>
      </c>
      <c r="N37" s="206">
        <f>M37/Dead!L35</f>
        <v>0</v>
      </c>
      <c r="O37" s="205">
        <f>'Daily Feed Intake'!AA35-'Daily Feed Intake'!AB35</f>
        <v>0</v>
      </c>
      <c r="P37" s="206">
        <f>O37/Dead!N35</f>
        <v>0</v>
      </c>
      <c r="Q37" s="205">
        <f>'Daily Feed Intake'!AE35-'Daily Feed Intake'!AF35</f>
        <v>0</v>
      </c>
      <c r="R37" s="206">
        <f>Q37/Dead!P35</f>
        <v>0</v>
      </c>
      <c r="S37" s="205">
        <f>'Daily Feed Intake'!AI35-'Daily Feed Intake'!AJ35</f>
        <v>0</v>
      </c>
      <c r="T37" s="206">
        <f>S37/Dead!R35</f>
        <v>0</v>
      </c>
      <c r="U37" s="205">
        <f>'Daily Feed Intake'!AM35-'Daily Feed Intake'!AN35</f>
        <v>0</v>
      </c>
      <c r="V37" s="206">
        <f>U37/Dead!T35</f>
        <v>0</v>
      </c>
      <c r="W37" s="205">
        <f>'Daily Feed Intake'!AQ35-'Daily Feed Intake'!AR35</f>
        <v>0</v>
      </c>
      <c r="X37" s="206">
        <f>W37/Dead!V35</f>
        <v>0</v>
      </c>
      <c r="Y37" s="205">
        <f>'Daily Feed Intake'!AU35-'Daily Feed Intake'!AV35</f>
        <v>0</v>
      </c>
      <c r="Z37" s="206">
        <f>Y37/Dead!X35</f>
        <v>0</v>
      </c>
      <c r="AA37" s="205">
        <f>'Daily Feed Intake'!AY35-'Daily Feed Intake'!AZ35</f>
        <v>0</v>
      </c>
      <c r="AB37" s="206">
        <f>AA37/Dead!Z35</f>
        <v>0</v>
      </c>
      <c r="AC37" s="205">
        <f>'Daily Feed Intake'!BC35-'Daily Feed Intake'!BD35</f>
        <v>0</v>
      </c>
      <c r="AD37" s="206">
        <f>AC37/Dead!AB35</f>
        <v>0</v>
      </c>
      <c r="AE37" s="205">
        <f>'Daily Feed Intake'!BG35-'Daily Feed Intake'!BH35</f>
        <v>0</v>
      </c>
      <c r="AF37" s="206">
        <f>AE37/Dead!AD35</f>
        <v>0</v>
      </c>
    </row>
    <row r="38" spans="1:32" ht="15" thickBot="1" x14ac:dyDescent="0.4">
      <c r="A38" s="203">
        <v>44203</v>
      </c>
      <c r="B38" s="78">
        <v>29</v>
      </c>
      <c r="C38" s="205">
        <f>'Daily Feed Intake'!C36-'Daily Feed Intake'!D36</f>
        <v>119.93</v>
      </c>
      <c r="D38" s="206">
        <f>C38/Dead!B36</f>
        <v>2.3986000000000001</v>
      </c>
      <c r="E38" s="205">
        <f>'Daily Feed Intake'!G36-'Daily Feed Intake'!H36</f>
        <v>119.38</v>
      </c>
      <c r="F38" s="206">
        <f>E38/Dead!D36</f>
        <v>2.3875999999999999</v>
      </c>
      <c r="G38" s="205">
        <f>'Daily Feed Intake'!K36-'Daily Feed Intake'!L36</f>
        <v>120</v>
      </c>
      <c r="H38" s="206">
        <f>G38/Dead!F36</f>
        <v>2.4</v>
      </c>
      <c r="I38" s="205">
        <f>'Daily Feed Intake'!O36-'Daily Feed Intake'!P36</f>
        <v>120</v>
      </c>
      <c r="J38" s="206">
        <f>I38/Dead!H36</f>
        <v>2.4</v>
      </c>
      <c r="K38" s="205">
        <f>'Daily Feed Intake'!S36-'Daily Feed Intake'!T36</f>
        <v>119.89</v>
      </c>
      <c r="L38" s="206">
        <f>K38/Dead!J36</f>
        <v>2.3978000000000002</v>
      </c>
      <c r="M38" s="205">
        <f>'Daily Feed Intake'!W36-'Daily Feed Intake'!Y36</f>
        <v>98.336596928784914</v>
      </c>
      <c r="N38" s="206">
        <f>M38/Dead!L36</f>
        <v>1.9667319385756983</v>
      </c>
      <c r="O38" s="205">
        <f>'Daily Feed Intake'!AA36-'Daily Feed Intake'!AB36</f>
        <v>114.4</v>
      </c>
      <c r="P38" s="206">
        <f>O38/Dead!N36</f>
        <v>2.2880000000000003</v>
      </c>
      <c r="Q38" s="205">
        <f>'Daily Feed Intake'!AE36-'Daily Feed Intake'!AF36</f>
        <v>119.91</v>
      </c>
      <c r="R38" s="206">
        <f>Q38/Dead!P36</f>
        <v>2.3982000000000001</v>
      </c>
      <c r="S38" s="205">
        <f>'Daily Feed Intake'!AI36-'Daily Feed Intake'!AJ36</f>
        <v>118.93</v>
      </c>
      <c r="T38" s="206">
        <f>S38/Dead!R36</f>
        <v>2.3786</v>
      </c>
      <c r="U38" s="205">
        <f>'Daily Feed Intake'!AM36-'Daily Feed Intake'!AN36</f>
        <v>119.98</v>
      </c>
      <c r="V38" s="206">
        <f>U38/Dead!T36</f>
        <v>2.3996</v>
      </c>
      <c r="W38" s="205">
        <f>'Daily Feed Intake'!AQ36-'Daily Feed Intake'!AR36</f>
        <v>119.16</v>
      </c>
      <c r="X38" s="206">
        <f>W38/Dead!V36</f>
        <v>2.3832</v>
      </c>
      <c r="Y38" s="205">
        <f>'Daily Feed Intake'!AU36-'Daily Feed Intake'!AV36</f>
        <v>119.72</v>
      </c>
      <c r="Z38" s="206">
        <f>Y38/Dead!X36</f>
        <v>2.3944000000000001</v>
      </c>
      <c r="AA38" s="205">
        <f>'Daily Feed Intake'!AY36-'Daily Feed Intake'!AZ36</f>
        <v>118.84</v>
      </c>
      <c r="AB38" s="206">
        <f>AA38/Dead!Z36</f>
        <v>2.3768000000000002</v>
      </c>
      <c r="AC38" s="205">
        <f>'Daily Feed Intake'!BC36-'Daily Feed Intake'!BD36</f>
        <v>108.14</v>
      </c>
      <c r="AD38" s="206">
        <f>AC38/Dead!AB36</f>
        <v>2.1627999999999998</v>
      </c>
      <c r="AE38" s="205">
        <f>'Daily Feed Intake'!BG36-'Daily Feed Intake'!BH36</f>
        <v>118.41</v>
      </c>
      <c r="AF38" s="206">
        <f>AE38/Dead!AD36</f>
        <v>2.3681999999999999</v>
      </c>
    </row>
    <row r="39" spans="1:32" ht="15" thickBot="1" x14ac:dyDescent="0.4">
      <c r="A39" s="203">
        <v>44204</v>
      </c>
      <c r="B39" s="78">
        <v>30</v>
      </c>
      <c r="C39" s="205">
        <f>'Daily Feed Intake'!C37-'Daily Feed Intake'!D37</f>
        <v>94.39</v>
      </c>
      <c r="D39" s="206">
        <f>C39/Dead!B37</f>
        <v>1.8877999999999999</v>
      </c>
      <c r="E39" s="205">
        <f>'Daily Feed Intake'!G37-'Daily Feed Intake'!H37</f>
        <v>101</v>
      </c>
      <c r="F39" s="206">
        <f>E39/Dead!D37</f>
        <v>2.02</v>
      </c>
      <c r="G39" s="205">
        <f>'Daily Feed Intake'!K37-'Daily Feed Intake'!L37</f>
        <v>86.740000000000009</v>
      </c>
      <c r="H39" s="206">
        <f>G39/Dead!F37</f>
        <v>1.7348000000000001</v>
      </c>
      <c r="I39" s="205">
        <f>'Daily Feed Intake'!O37-'Daily Feed Intake'!P37</f>
        <v>119.7</v>
      </c>
      <c r="J39" s="206">
        <f>I39/Dead!H37</f>
        <v>2.3940000000000001</v>
      </c>
      <c r="K39" s="205">
        <f>'Daily Feed Intake'!S37-'Daily Feed Intake'!T37</f>
        <v>105.24</v>
      </c>
      <c r="L39" s="206">
        <f>K39/Dead!J37</f>
        <v>2.1048</v>
      </c>
      <c r="M39" s="205">
        <f>'Daily Feed Intake'!W37-'Daily Feed Intake'!Y37</f>
        <v>100.79975265381842</v>
      </c>
      <c r="N39" s="206">
        <f>M39/Dead!L37</f>
        <v>2.0159950530763684</v>
      </c>
      <c r="O39" s="205">
        <f>'Daily Feed Intake'!AA37-'Daily Feed Intake'!AB37</f>
        <v>80.47</v>
      </c>
      <c r="P39" s="206">
        <f>O39/Dead!N37</f>
        <v>1.6093999999999999</v>
      </c>
      <c r="Q39" s="205">
        <f>'Daily Feed Intake'!AE37-'Daily Feed Intake'!AF37</f>
        <v>98.05</v>
      </c>
      <c r="R39" s="206">
        <f>Q39/Dead!P37</f>
        <v>1.9609999999999999</v>
      </c>
      <c r="S39" s="205">
        <f>'Daily Feed Intake'!AI37-'Daily Feed Intake'!AJ37</f>
        <v>94.74</v>
      </c>
      <c r="T39" s="206">
        <f>S39/Dead!R37</f>
        <v>1.8947999999999998</v>
      </c>
      <c r="U39" s="205">
        <f>'Daily Feed Intake'!AM37-'Daily Feed Intake'!AN37</f>
        <v>89.82</v>
      </c>
      <c r="V39" s="206">
        <f>U39/Dead!T37</f>
        <v>1.7963999999999998</v>
      </c>
      <c r="W39" s="205">
        <f>'Daily Feed Intake'!AQ37-'Daily Feed Intake'!AR37</f>
        <v>75.710000000000008</v>
      </c>
      <c r="X39" s="206">
        <f>W39/Dead!V37</f>
        <v>1.5142000000000002</v>
      </c>
      <c r="Y39" s="205">
        <f>'Daily Feed Intake'!AU37-'Daily Feed Intake'!AV37</f>
        <v>84.039999999999992</v>
      </c>
      <c r="Z39" s="206">
        <f>Y39/Dead!X37</f>
        <v>1.6807999999999998</v>
      </c>
      <c r="AA39" s="205">
        <f>'Daily Feed Intake'!AY37-'Daily Feed Intake'!AZ37</f>
        <v>86.039999999999992</v>
      </c>
      <c r="AB39" s="206">
        <f>AA39/Dead!Z37</f>
        <v>1.7207999999999999</v>
      </c>
      <c r="AC39" s="205">
        <f>'Daily Feed Intake'!BC37-'Daily Feed Intake'!BD37</f>
        <v>68.900000000000006</v>
      </c>
      <c r="AD39" s="206">
        <f>AC39/Dead!AB37</f>
        <v>1.3780000000000001</v>
      </c>
      <c r="AE39" s="205">
        <f>'Daily Feed Intake'!BG37-'Daily Feed Intake'!BH37</f>
        <v>50.06</v>
      </c>
      <c r="AF39" s="206">
        <f>AE39/Dead!AD37</f>
        <v>1.0012000000000001</v>
      </c>
    </row>
    <row r="40" spans="1:32" ht="14.25" customHeight="1" thickBot="1" x14ac:dyDescent="0.4">
      <c r="A40" s="203">
        <v>44205</v>
      </c>
      <c r="B40" s="78">
        <v>31</v>
      </c>
      <c r="C40" s="205">
        <f>'Daily Feed Intake'!C38-'Daily Feed Intake'!D38</f>
        <v>98.63</v>
      </c>
      <c r="D40" s="206">
        <f>C40/Dead!B38</f>
        <v>1.9725999999999999</v>
      </c>
      <c r="E40" s="205">
        <f>'Daily Feed Intake'!G38-'Daily Feed Intake'!H38</f>
        <v>112.37</v>
      </c>
      <c r="F40" s="206">
        <f>E40/Dead!D38</f>
        <v>2.2474000000000003</v>
      </c>
      <c r="G40" s="205">
        <f>'Daily Feed Intake'!K38-'Daily Feed Intake'!L38</f>
        <v>110.98</v>
      </c>
      <c r="H40" s="206">
        <f>G40/Dead!F38</f>
        <v>2.2196000000000002</v>
      </c>
      <c r="I40" s="205">
        <f>'Daily Feed Intake'!O38-'Daily Feed Intake'!P38</f>
        <v>116.91</v>
      </c>
      <c r="J40" s="206">
        <f>I40/Dead!H38</f>
        <v>2.3382000000000001</v>
      </c>
      <c r="K40" s="205">
        <f>'Daily Feed Intake'!S38-'Daily Feed Intake'!T38</f>
        <v>109.53999999999999</v>
      </c>
      <c r="L40" s="206">
        <f>K40/Dead!J38</f>
        <v>2.1907999999999999</v>
      </c>
      <c r="M40" s="205">
        <f>'Daily Feed Intake'!W38-'Daily Feed Intake'!Y38</f>
        <v>107.00401937545089</v>
      </c>
      <c r="N40" s="206">
        <f>M40/Dead!L38</f>
        <v>2.140080387509018</v>
      </c>
      <c r="O40" s="205">
        <f>'Daily Feed Intake'!AA38-'Daily Feed Intake'!AB38</f>
        <v>103.06</v>
      </c>
      <c r="P40" s="206">
        <f>O40/Dead!N38</f>
        <v>2.0611999999999999</v>
      </c>
      <c r="Q40" s="205">
        <f>'Daily Feed Intake'!AE38-'Daily Feed Intake'!AF38</f>
        <v>106.37</v>
      </c>
      <c r="R40" s="206">
        <f>Q40/Dead!P38</f>
        <v>2.1274000000000002</v>
      </c>
      <c r="S40" s="205">
        <f>'Daily Feed Intake'!AI38-'Daily Feed Intake'!AJ38</f>
        <v>96.039999999999992</v>
      </c>
      <c r="T40" s="206">
        <f>S40/Dead!R38</f>
        <v>1.9207999999999998</v>
      </c>
      <c r="U40" s="205">
        <f>'Daily Feed Intake'!AM38-'Daily Feed Intake'!AN38</f>
        <v>103.81</v>
      </c>
      <c r="V40" s="206">
        <f>U40/Dead!T38</f>
        <v>2.0762</v>
      </c>
      <c r="W40" s="205">
        <f>'Daily Feed Intake'!AQ38-'Daily Feed Intake'!AR38</f>
        <v>100.35</v>
      </c>
      <c r="X40" s="206">
        <f>W40/Dead!V38</f>
        <v>2.0069999999999997</v>
      </c>
      <c r="Y40" s="205">
        <f>'Daily Feed Intake'!AU38-'Daily Feed Intake'!AV38</f>
        <v>110.77</v>
      </c>
      <c r="Z40" s="206">
        <f>Y40/Dead!X38</f>
        <v>2.2153999999999998</v>
      </c>
      <c r="AA40" s="205">
        <f>'Daily Feed Intake'!AY38-'Daily Feed Intake'!AZ38</f>
        <v>105.11</v>
      </c>
      <c r="AB40" s="206">
        <f>AA40/Dead!Z38</f>
        <v>2.1021999999999998</v>
      </c>
      <c r="AC40" s="205">
        <f>'Daily Feed Intake'!BC38-'Daily Feed Intake'!BD38</f>
        <v>88.49</v>
      </c>
      <c r="AD40" s="206">
        <f>AC40/Dead!AB38</f>
        <v>1.7697999999999998</v>
      </c>
      <c r="AE40" s="205">
        <f>'Daily Feed Intake'!BG38-'Daily Feed Intake'!BH38</f>
        <v>97.82</v>
      </c>
      <c r="AF40" s="206">
        <f>AE40/Dead!AD38</f>
        <v>1.9563999999999999</v>
      </c>
    </row>
    <row r="41" spans="1:32" ht="15.75" customHeight="1" thickBot="1" x14ac:dyDescent="0.4">
      <c r="A41" s="203">
        <v>44206</v>
      </c>
      <c r="B41" s="78">
        <v>32</v>
      </c>
      <c r="C41" s="205">
        <f>'Daily Feed Intake'!C39-'Daily Feed Intake'!D39</f>
        <v>0</v>
      </c>
      <c r="D41" s="206">
        <f>C41/Dead!B39</f>
        <v>0</v>
      </c>
      <c r="E41" s="205">
        <f>'Daily Feed Intake'!G39-'Daily Feed Intake'!H39</f>
        <v>0</v>
      </c>
      <c r="F41" s="206">
        <f>E41/Dead!D39</f>
        <v>0</v>
      </c>
      <c r="G41" s="205">
        <f>'Daily Feed Intake'!K39-'Daily Feed Intake'!L39</f>
        <v>0</v>
      </c>
      <c r="H41" s="206">
        <f>G41/Dead!F39</f>
        <v>0</v>
      </c>
      <c r="I41" s="205">
        <f>'Daily Feed Intake'!O39-'Daily Feed Intake'!P39</f>
        <v>0</v>
      </c>
      <c r="J41" s="206">
        <f>I41/Dead!H39</f>
        <v>0</v>
      </c>
      <c r="K41" s="205">
        <f>'Daily Feed Intake'!S39-'Daily Feed Intake'!T39</f>
        <v>0</v>
      </c>
      <c r="L41" s="206">
        <f>K41/Dead!J39</f>
        <v>0</v>
      </c>
      <c r="M41" s="205">
        <f>'Daily Feed Intake'!W39-'Daily Feed Intake'!Y39</f>
        <v>0</v>
      </c>
      <c r="N41" s="206">
        <f>M41/Dead!L39</f>
        <v>0</v>
      </c>
      <c r="O41" s="205">
        <f>'Daily Feed Intake'!AA39-'Daily Feed Intake'!AB39</f>
        <v>0</v>
      </c>
      <c r="P41" s="206">
        <f>O41/Dead!N39</f>
        <v>0</v>
      </c>
      <c r="Q41" s="205">
        <f>'Daily Feed Intake'!AE39-'Daily Feed Intake'!AF39</f>
        <v>0</v>
      </c>
      <c r="R41" s="206">
        <f>Q41/Dead!P39</f>
        <v>0</v>
      </c>
      <c r="S41" s="205">
        <f>'Daily Feed Intake'!AI39-'Daily Feed Intake'!AJ39</f>
        <v>0</v>
      </c>
      <c r="T41" s="206">
        <f>S41/Dead!R39</f>
        <v>0</v>
      </c>
      <c r="U41" s="205">
        <f>'Daily Feed Intake'!AM39-'Daily Feed Intake'!AN39</f>
        <v>0</v>
      </c>
      <c r="V41" s="206">
        <f>U41/Dead!T39</f>
        <v>0</v>
      </c>
      <c r="W41" s="205">
        <f>'Daily Feed Intake'!AQ39-'Daily Feed Intake'!AR39</f>
        <v>0</v>
      </c>
      <c r="X41" s="206">
        <f>W41/Dead!V39</f>
        <v>0</v>
      </c>
      <c r="Y41" s="205">
        <f>'Daily Feed Intake'!AU39-'Daily Feed Intake'!AV39</f>
        <v>0</v>
      </c>
      <c r="Z41" s="206">
        <f>Y41/Dead!X39</f>
        <v>0</v>
      </c>
      <c r="AA41" s="205">
        <f>'Daily Feed Intake'!AY39-'Daily Feed Intake'!AZ39</f>
        <v>0</v>
      </c>
      <c r="AB41" s="206">
        <f>AA41/Dead!Z39</f>
        <v>0</v>
      </c>
      <c r="AC41" s="205">
        <f>'Daily Feed Intake'!BC39-'Daily Feed Intake'!BD39</f>
        <v>0</v>
      </c>
      <c r="AD41" s="206">
        <f>AC41/Dead!AB39</f>
        <v>0</v>
      </c>
      <c r="AE41" s="205">
        <f>'Daily Feed Intake'!BG39-'Daily Feed Intake'!BH39</f>
        <v>0</v>
      </c>
      <c r="AF41" s="206">
        <f>AE41/Dead!AD39</f>
        <v>0</v>
      </c>
    </row>
    <row r="42" spans="1:32" ht="15" thickBot="1" x14ac:dyDescent="0.4">
      <c r="A42" s="203">
        <v>44207</v>
      </c>
      <c r="B42" s="78">
        <v>33</v>
      </c>
      <c r="C42" s="205">
        <f>'Daily Feed Intake'!C40-'Daily Feed Intake'!D40</f>
        <v>117.89</v>
      </c>
      <c r="D42" s="206">
        <f>C42/Dead!B40</f>
        <v>2.3578000000000001</v>
      </c>
      <c r="E42" s="205">
        <f>'Daily Feed Intake'!G40-'Daily Feed Intake'!H40</f>
        <v>118.67</v>
      </c>
      <c r="F42" s="206">
        <f>E42/Dead!D40</f>
        <v>2.3734000000000002</v>
      </c>
      <c r="G42" s="205">
        <f>'Daily Feed Intake'!K40-'Daily Feed Intake'!L40</f>
        <v>117.8</v>
      </c>
      <c r="H42" s="206">
        <f>G42/Dead!F40</f>
        <v>2.3559999999999999</v>
      </c>
      <c r="I42" s="205">
        <f>'Daily Feed Intake'!O40-'Daily Feed Intake'!P40</f>
        <v>119.82</v>
      </c>
      <c r="J42" s="206">
        <f>I42/Dead!H40</f>
        <v>2.3963999999999999</v>
      </c>
      <c r="K42" s="205">
        <f>'Daily Feed Intake'!S40-'Daily Feed Intake'!T40</f>
        <v>118.35</v>
      </c>
      <c r="L42" s="206">
        <f>K42/Dead!J40</f>
        <v>2.367</v>
      </c>
      <c r="M42" s="205">
        <f>'Daily Feed Intake'!W40-'Daily Feed Intake'!Y40</f>
        <v>118.1964340925487</v>
      </c>
      <c r="N42" s="206">
        <f>M42/Dead!L40</f>
        <v>2.3639286818509739</v>
      </c>
      <c r="O42" s="205">
        <f>'Daily Feed Intake'!AA40-'Daily Feed Intake'!AB40</f>
        <v>113.43</v>
      </c>
      <c r="P42" s="206">
        <f>O42/Dead!N40</f>
        <v>2.2686000000000002</v>
      </c>
      <c r="Q42" s="205">
        <f>'Daily Feed Intake'!AE40-'Daily Feed Intake'!AF40</f>
        <v>115.97</v>
      </c>
      <c r="R42" s="206">
        <f>Q42/Dead!P40</f>
        <v>2.3193999999999999</v>
      </c>
      <c r="S42" s="205">
        <f>'Daily Feed Intake'!AI40-'Daily Feed Intake'!AJ40</f>
        <v>112.14</v>
      </c>
      <c r="T42" s="206">
        <f>S42/Dead!R40</f>
        <v>2.2427999999999999</v>
      </c>
      <c r="U42" s="205">
        <f>'Daily Feed Intake'!AM40-'Daily Feed Intake'!AN40</f>
        <v>114.6</v>
      </c>
      <c r="V42" s="206">
        <f>U42/Dead!T40</f>
        <v>2.2919999999999998</v>
      </c>
      <c r="W42" s="205">
        <f>'Daily Feed Intake'!AQ40-'Daily Feed Intake'!AR40</f>
        <v>109.43</v>
      </c>
      <c r="X42" s="206">
        <f>W42/Dead!V40</f>
        <v>2.1886000000000001</v>
      </c>
      <c r="Y42" s="205">
        <f>'Daily Feed Intake'!AU40-'Daily Feed Intake'!AV40</f>
        <v>113.48</v>
      </c>
      <c r="Z42" s="206">
        <f>Y42/Dead!X40</f>
        <v>2.2696000000000001</v>
      </c>
      <c r="AA42" s="205">
        <f>'Daily Feed Intake'!AY40-'Daily Feed Intake'!AZ40</f>
        <v>114.8</v>
      </c>
      <c r="AB42" s="206">
        <f>AA42/Dead!Z40</f>
        <v>2.2959999999999998</v>
      </c>
      <c r="AC42" s="205">
        <f>'Daily Feed Intake'!BC40-'Daily Feed Intake'!BD40</f>
        <v>108.66</v>
      </c>
      <c r="AD42" s="206">
        <f>AC42/Dead!AB40</f>
        <v>2.1732</v>
      </c>
      <c r="AE42" s="205">
        <f>'Daily Feed Intake'!BG40-'Daily Feed Intake'!BH40</f>
        <v>104.13</v>
      </c>
      <c r="AF42" s="206">
        <f>AE42/Dead!AD40</f>
        <v>2.0825999999999998</v>
      </c>
    </row>
    <row r="43" spans="1:32" ht="15" thickBot="1" x14ac:dyDescent="0.4">
      <c r="A43" s="203">
        <v>44208</v>
      </c>
      <c r="B43" s="78">
        <v>34</v>
      </c>
      <c r="C43" s="205">
        <f>'Daily Feed Intake'!C41-'Daily Feed Intake'!D41</f>
        <v>93.16</v>
      </c>
      <c r="D43" s="206">
        <f>C43/Dead!B41</f>
        <v>1.8632</v>
      </c>
      <c r="E43" s="205">
        <f>'Daily Feed Intake'!G41-'Daily Feed Intake'!H41</f>
        <v>109.27</v>
      </c>
      <c r="F43" s="206">
        <f>E43/Dead!D41</f>
        <v>2.1854</v>
      </c>
      <c r="G43" s="205">
        <f>'Daily Feed Intake'!K41-'Daily Feed Intake'!L41</f>
        <v>110.07</v>
      </c>
      <c r="H43" s="206">
        <f>G43/Dead!F41</f>
        <v>2.2014</v>
      </c>
      <c r="I43" s="205">
        <f>'Daily Feed Intake'!O41-'Daily Feed Intake'!P41</f>
        <v>118.21</v>
      </c>
      <c r="J43" s="206">
        <f>I43/Dead!H41</f>
        <v>2.3641999999999999</v>
      </c>
      <c r="K43" s="205">
        <f>'Daily Feed Intake'!S41-'Daily Feed Intake'!T41</f>
        <v>114.63</v>
      </c>
      <c r="L43" s="206">
        <f>K43/Dead!J41</f>
        <v>2.2925999999999997</v>
      </c>
      <c r="M43" s="205">
        <f>'Daily Feed Intake'!W41-'Daily Feed Intake'!Y41</f>
        <v>105.27259610429763</v>
      </c>
      <c r="N43" s="206">
        <f>M43/Dead!L41</f>
        <v>2.1054519220859529</v>
      </c>
      <c r="O43" s="205">
        <f>'Daily Feed Intake'!AA41-'Daily Feed Intake'!AB41</f>
        <v>103.28</v>
      </c>
      <c r="P43" s="206">
        <f>O43/Dead!N41</f>
        <v>2.0655999999999999</v>
      </c>
      <c r="Q43" s="205">
        <f>'Daily Feed Intake'!AE41-'Daily Feed Intake'!AF41</f>
        <v>89.08</v>
      </c>
      <c r="R43" s="206">
        <f>Q43/Dead!P41</f>
        <v>1.7816000000000001</v>
      </c>
      <c r="S43" s="205">
        <f>'Daily Feed Intake'!AI41-'Daily Feed Intake'!AJ41</f>
        <v>105.47</v>
      </c>
      <c r="T43" s="206">
        <f>S43/Dead!R41</f>
        <v>2.1093999999999999</v>
      </c>
      <c r="U43" s="205">
        <f>'Daily Feed Intake'!AM41-'Daily Feed Intake'!AN41</f>
        <v>100.25</v>
      </c>
      <c r="V43" s="206">
        <f>U43/Dead!T41</f>
        <v>2.0049999999999999</v>
      </c>
      <c r="W43" s="205">
        <f>'Daily Feed Intake'!AQ41-'Daily Feed Intake'!AR41</f>
        <v>106.35</v>
      </c>
      <c r="X43" s="206">
        <f>W43/Dead!V41</f>
        <v>2.1269999999999998</v>
      </c>
      <c r="Y43" s="205">
        <f>'Daily Feed Intake'!AU41-'Daily Feed Intake'!AV41</f>
        <v>102.23</v>
      </c>
      <c r="Z43" s="206">
        <f>Y43/Dead!X41</f>
        <v>2.0446</v>
      </c>
      <c r="AA43" s="205">
        <f>'Daily Feed Intake'!AY41-'Daily Feed Intake'!AZ41</f>
        <v>98.81</v>
      </c>
      <c r="AB43" s="206">
        <f>AA43/Dead!Z41</f>
        <v>1.9762</v>
      </c>
      <c r="AC43" s="205">
        <f>'Daily Feed Intake'!BC41-'Daily Feed Intake'!BD41</f>
        <v>76.490000000000009</v>
      </c>
      <c r="AD43" s="206">
        <f>AC43/Dead!AB41</f>
        <v>1.5298000000000003</v>
      </c>
      <c r="AE43" s="205">
        <f>'Daily Feed Intake'!BG41-'Daily Feed Intake'!BH41</f>
        <v>85.2</v>
      </c>
      <c r="AF43" s="206">
        <f>AE43/Dead!AD41</f>
        <v>1.704</v>
      </c>
    </row>
    <row r="44" spans="1:32" ht="15" thickBot="1" x14ac:dyDescent="0.4">
      <c r="A44" s="203">
        <v>44209</v>
      </c>
      <c r="B44" s="78">
        <v>35</v>
      </c>
      <c r="C44" s="205">
        <f>'Daily Feed Intake'!C42-'Daily Feed Intake'!D42</f>
        <v>82.87</v>
      </c>
      <c r="D44" s="206">
        <f>C44/Dead!B42</f>
        <v>1.6574</v>
      </c>
      <c r="E44" s="205">
        <f>'Daily Feed Intake'!G42-'Daily Feed Intake'!H42</f>
        <v>85.14</v>
      </c>
      <c r="F44" s="206">
        <f>E44/Dead!D42</f>
        <v>1.7028000000000001</v>
      </c>
      <c r="G44" s="205">
        <f>'Daily Feed Intake'!K42-'Daily Feed Intake'!L42</f>
        <v>100.56</v>
      </c>
      <c r="H44" s="206">
        <f>G44/Dead!F42</f>
        <v>2.0112000000000001</v>
      </c>
      <c r="I44" s="205">
        <f>'Daily Feed Intake'!O42-'Daily Feed Intake'!P42</f>
        <v>106.62</v>
      </c>
      <c r="J44" s="206">
        <f>I44/Dead!H42</f>
        <v>2.1324000000000001</v>
      </c>
      <c r="K44" s="205">
        <f>'Daily Feed Intake'!S42-'Daily Feed Intake'!T42</f>
        <v>108.88</v>
      </c>
      <c r="L44" s="206">
        <f>K44/Dead!J42</f>
        <v>2.1776</v>
      </c>
      <c r="M44" s="205">
        <f>'Daily Feed Intake'!W42-'Daily Feed Intake'!Y42</f>
        <v>101.9849531072864</v>
      </c>
      <c r="N44" s="206">
        <f>M44/Dead!L42</f>
        <v>2.0396990621457278</v>
      </c>
      <c r="O44" s="205">
        <f>'Daily Feed Intake'!AA42-'Daily Feed Intake'!AB42</f>
        <v>94.43</v>
      </c>
      <c r="P44" s="206">
        <f>O44/Dead!N42</f>
        <v>1.8886000000000001</v>
      </c>
      <c r="Q44" s="205">
        <f>'Daily Feed Intake'!AE42-'Daily Feed Intake'!AF42</f>
        <v>96.9</v>
      </c>
      <c r="R44" s="206">
        <f>Q44/Dead!P42</f>
        <v>1.9380000000000002</v>
      </c>
      <c r="S44" s="205">
        <f>'Daily Feed Intake'!AI42-'Daily Feed Intake'!AJ42</f>
        <v>92.97</v>
      </c>
      <c r="T44" s="206">
        <f>S44/Dead!R42</f>
        <v>1.8593999999999999</v>
      </c>
      <c r="U44" s="205">
        <f>'Daily Feed Intake'!AM42-'Daily Feed Intake'!AN42</f>
        <v>99.98</v>
      </c>
      <c r="V44" s="206">
        <f>U44/Dead!T42</f>
        <v>1.9996</v>
      </c>
      <c r="W44" s="205">
        <f>'Daily Feed Intake'!AQ42-'Daily Feed Intake'!AR42</f>
        <v>99.09</v>
      </c>
      <c r="X44" s="206">
        <f>W44/Dead!V42</f>
        <v>1.9818</v>
      </c>
      <c r="Y44" s="205">
        <f>'Daily Feed Intake'!AU42-'Daily Feed Intake'!AV42</f>
        <v>92.13</v>
      </c>
      <c r="Z44" s="206">
        <f>Y44/Dead!X42</f>
        <v>1.8426</v>
      </c>
      <c r="AA44" s="205">
        <f>'Daily Feed Intake'!AY42-'Daily Feed Intake'!AZ42</f>
        <v>85.6</v>
      </c>
      <c r="AB44" s="206">
        <f>AA44/Dead!Z42</f>
        <v>1.712</v>
      </c>
      <c r="AC44" s="205">
        <f>'Daily Feed Intake'!BC42-'Daily Feed Intake'!BD42</f>
        <v>86.460000000000008</v>
      </c>
      <c r="AD44" s="206">
        <f>AC44/Dead!AB42</f>
        <v>1.7292000000000001</v>
      </c>
      <c r="AE44" s="205">
        <f>'Daily Feed Intake'!BG42-'Daily Feed Intake'!BH42</f>
        <v>84.17</v>
      </c>
      <c r="AF44" s="206">
        <f>AE44/Dead!AD42</f>
        <v>1.6834</v>
      </c>
    </row>
    <row r="45" spans="1:32" ht="15" thickBot="1" x14ac:dyDescent="0.4">
      <c r="A45" s="203">
        <v>44210</v>
      </c>
      <c r="B45" s="78">
        <v>36</v>
      </c>
      <c r="C45" s="205">
        <f>'Daily Feed Intake'!C43-'Daily Feed Intake'!D43</f>
        <v>86.41</v>
      </c>
      <c r="D45" s="206">
        <f>C45/Dead!B43</f>
        <v>1.7282</v>
      </c>
      <c r="E45" s="205">
        <f>'Daily Feed Intake'!G43-'Daily Feed Intake'!H43</f>
        <v>105.85</v>
      </c>
      <c r="F45" s="206">
        <f>E45/Dead!D43</f>
        <v>2.117</v>
      </c>
      <c r="G45" s="205">
        <f>'Daily Feed Intake'!K43-'Daily Feed Intake'!L43</f>
        <v>110.27</v>
      </c>
      <c r="H45" s="206">
        <f>G45/Dead!F43</f>
        <v>2.2054</v>
      </c>
      <c r="I45" s="205">
        <f>'Daily Feed Intake'!O43-'Daily Feed Intake'!P43</f>
        <v>84.19</v>
      </c>
      <c r="J45" s="206">
        <f>I45/Dead!H43</f>
        <v>1.6838</v>
      </c>
      <c r="K45" s="205">
        <f>'Daily Feed Intake'!S43-'Daily Feed Intake'!T43</f>
        <v>102.78999999999999</v>
      </c>
      <c r="L45" s="206">
        <f>K45/Dead!J43</f>
        <v>2.0557999999999996</v>
      </c>
      <c r="M45" s="205">
        <f>'Daily Feed Intake'!W43-'Daily Feed Intake'!Y43</f>
        <v>102.67546119756776</v>
      </c>
      <c r="N45" s="206">
        <f>M45/Dead!L43</f>
        <v>2.0535092239513553</v>
      </c>
      <c r="O45" s="205">
        <f>'Daily Feed Intake'!AA43-'Daily Feed Intake'!AB43</f>
        <v>84.240000000000009</v>
      </c>
      <c r="P45" s="206">
        <f>O45/Dead!N43</f>
        <v>1.6848000000000001</v>
      </c>
      <c r="Q45" s="205">
        <f>'Daily Feed Intake'!AE43-'Daily Feed Intake'!AF43</f>
        <v>102.95</v>
      </c>
      <c r="R45" s="206">
        <f>Q45/Dead!P43</f>
        <v>2.0590000000000002</v>
      </c>
      <c r="S45" s="205">
        <f>'Daily Feed Intake'!AI43-'Daily Feed Intake'!AJ43</f>
        <v>88.37</v>
      </c>
      <c r="T45" s="206">
        <f>S45/Dead!R43</f>
        <v>1.7674000000000001</v>
      </c>
      <c r="U45" s="205">
        <f>'Daily Feed Intake'!AM43-'Daily Feed Intake'!AN43</f>
        <v>94</v>
      </c>
      <c r="V45" s="206">
        <f>U45/Dead!T43</f>
        <v>1.88</v>
      </c>
      <c r="W45" s="205">
        <f>'Daily Feed Intake'!AQ43-'Daily Feed Intake'!AR43</f>
        <v>99.87</v>
      </c>
      <c r="X45" s="206">
        <f>W45/Dead!V43</f>
        <v>1.9974000000000001</v>
      </c>
      <c r="Y45" s="205">
        <f>'Daily Feed Intake'!AU43-'Daily Feed Intake'!AV43</f>
        <v>101.26</v>
      </c>
      <c r="Z45" s="206">
        <f>Y45/Dead!X43</f>
        <v>2.0251999999999999</v>
      </c>
      <c r="AA45" s="205">
        <f>'Daily Feed Intake'!AY43-'Daily Feed Intake'!AZ43</f>
        <v>87.9</v>
      </c>
      <c r="AB45" s="206">
        <f>AA45/Dead!Z43</f>
        <v>1.758</v>
      </c>
      <c r="AC45" s="205">
        <f>'Daily Feed Intake'!BC43-'Daily Feed Intake'!BD43</f>
        <v>76.97</v>
      </c>
      <c r="AD45" s="206">
        <f>AC45/Dead!AB43</f>
        <v>1.5393999999999999</v>
      </c>
      <c r="AE45" s="205">
        <f>'Daily Feed Intake'!BG43-'Daily Feed Intake'!BH43</f>
        <v>91.36</v>
      </c>
      <c r="AF45" s="206">
        <f>AE45/Dead!AD43</f>
        <v>1.8271999999999999</v>
      </c>
    </row>
    <row r="46" spans="1:32" ht="15" thickBot="1" x14ac:dyDescent="0.4">
      <c r="A46" s="203">
        <v>44211</v>
      </c>
      <c r="B46" s="78">
        <v>37</v>
      </c>
      <c r="C46" s="205">
        <f>'Daily Feed Intake'!C44-'Daily Feed Intake'!D44</f>
        <v>94.19</v>
      </c>
      <c r="D46" s="206">
        <f>C46/Dead!B44</f>
        <v>1.8837999999999999</v>
      </c>
      <c r="E46" s="205">
        <f>'Daily Feed Intake'!G44-'Daily Feed Intake'!H44</f>
        <v>106.48</v>
      </c>
      <c r="F46" s="206">
        <f>E46/Dead!D44</f>
        <v>2.1295999999999999</v>
      </c>
      <c r="G46" s="205">
        <f>'Daily Feed Intake'!K44-'Daily Feed Intake'!L44</f>
        <v>106.61</v>
      </c>
      <c r="H46" s="206">
        <f>G46/Dead!F44</f>
        <v>2.1322000000000001</v>
      </c>
      <c r="I46" s="205">
        <f>'Daily Feed Intake'!O44-'Daily Feed Intake'!P44</f>
        <v>99.45</v>
      </c>
      <c r="J46" s="206">
        <f>I46/Dead!H44</f>
        <v>1.9890000000000001</v>
      </c>
      <c r="K46" s="205">
        <f>'Daily Feed Intake'!S44-'Daily Feed Intake'!T44</f>
        <v>110.6</v>
      </c>
      <c r="L46" s="206">
        <f>K46/Dead!J44</f>
        <v>2.2119999999999997</v>
      </c>
      <c r="M46" s="205">
        <f>'Daily Feed Intake'!W44-'Daily Feed Intake'!Y44</f>
        <v>105.36535092239514</v>
      </c>
      <c r="N46" s="206">
        <f>M46/Dead!L44</f>
        <v>2.1073070184479028</v>
      </c>
      <c r="O46" s="205">
        <f>'Daily Feed Intake'!AA44-'Daily Feed Intake'!AB44</f>
        <v>99.75</v>
      </c>
      <c r="P46" s="206">
        <f>O46/Dead!N44</f>
        <v>1.9950000000000001</v>
      </c>
      <c r="Q46" s="205">
        <f>'Daily Feed Intake'!AE44-'Daily Feed Intake'!AF44</f>
        <v>88.05</v>
      </c>
      <c r="R46" s="206">
        <f>Q46/Dead!P44</f>
        <v>1.7609999999999999</v>
      </c>
      <c r="S46" s="205">
        <f>'Daily Feed Intake'!AI44-'Daily Feed Intake'!AJ44</f>
        <v>105.74</v>
      </c>
      <c r="T46" s="206">
        <f>S46/Dead!R44</f>
        <v>2.1147999999999998</v>
      </c>
      <c r="U46" s="205">
        <f>'Daily Feed Intake'!AM44-'Daily Feed Intake'!AN44</f>
        <v>92.82</v>
      </c>
      <c r="V46" s="206">
        <f>U46/Dead!T44</f>
        <v>1.8563999999999998</v>
      </c>
      <c r="W46" s="205">
        <f>'Daily Feed Intake'!AQ44-'Daily Feed Intake'!AR44</f>
        <v>104.2</v>
      </c>
      <c r="X46" s="206">
        <f>W46/Dead!V44</f>
        <v>2.0840000000000001</v>
      </c>
      <c r="Y46" s="205">
        <f>'Daily Feed Intake'!AU44-'Daily Feed Intake'!AV44</f>
        <v>95.3</v>
      </c>
      <c r="Z46" s="206">
        <f>Y46/Dead!X44</f>
        <v>1.9059999999999999</v>
      </c>
      <c r="AA46" s="205">
        <f>'Daily Feed Intake'!AY44-'Daily Feed Intake'!AZ44</f>
        <v>91.06</v>
      </c>
      <c r="AB46" s="206">
        <f>AA46/Dead!Z44</f>
        <v>1.8212000000000002</v>
      </c>
      <c r="AC46" s="205">
        <f>'Daily Feed Intake'!BC44-'Daily Feed Intake'!BD44</f>
        <v>79.97</v>
      </c>
      <c r="AD46" s="206">
        <f>AC46/Dead!AB44</f>
        <v>1.5993999999999999</v>
      </c>
      <c r="AE46" s="205">
        <f>'Daily Feed Intake'!BG44-'Daily Feed Intake'!BH44</f>
        <v>91.83</v>
      </c>
      <c r="AF46" s="206">
        <f>AE46/Dead!AD44</f>
        <v>1.8366</v>
      </c>
    </row>
    <row r="47" spans="1:32" ht="15" thickBot="1" x14ac:dyDescent="0.4">
      <c r="A47" s="203">
        <v>44212</v>
      </c>
      <c r="B47" s="78">
        <v>38</v>
      </c>
      <c r="C47" s="205">
        <f>'Daily Feed Intake'!C45-'Daily Feed Intake'!D45</f>
        <v>58.64</v>
      </c>
      <c r="D47" s="206">
        <f>C47/Dead!B45</f>
        <v>1.1728000000000001</v>
      </c>
      <c r="E47" s="205">
        <f>'Daily Feed Intake'!G45-'Daily Feed Intake'!H45</f>
        <v>64.960000000000008</v>
      </c>
      <c r="F47" s="206">
        <f>E47/Dead!D45</f>
        <v>1.2992000000000001</v>
      </c>
      <c r="G47" s="205">
        <f>'Daily Feed Intake'!K45-'Daily Feed Intake'!L45</f>
        <v>70.14</v>
      </c>
      <c r="H47" s="206">
        <f>G47/Dead!F45</f>
        <v>1.4028</v>
      </c>
      <c r="I47" s="205">
        <f>'Daily Feed Intake'!O45-'Daily Feed Intake'!P45</f>
        <v>71.53</v>
      </c>
      <c r="J47" s="206">
        <f>I47/Dead!H45</f>
        <v>1.4306000000000001</v>
      </c>
      <c r="K47" s="205">
        <f>'Daily Feed Intake'!S45-'Daily Feed Intake'!T45</f>
        <v>75.37</v>
      </c>
      <c r="L47" s="206">
        <f>K47/Dead!J45</f>
        <v>1.5074000000000001</v>
      </c>
      <c r="M47" s="205">
        <f>'Daily Feed Intake'!W45-'Daily Feed Intake'!Y45</f>
        <v>64.532618777697621</v>
      </c>
      <c r="N47" s="206">
        <f>M47/Dead!L45</f>
        <v>1.2906523755539525</v>
      </c>
      <c r="O47" s="205">
        <f>'Daily Feed Intake'!AA45-'Daily Feed Intake'!AB45</f>
        <v>59.62</v>
      </c>
      <c r="P47" s="206">
        <f>O47/Dead!N45</f>
        <v>1.1923999999999999</v>
      </c>
      <c r="Q47" s="205">
        <f>'Daily Feed Intake'!AE45-'Daily Feed Intake'!AF45</f>
        <v>86.710000000000008</v>
      </c>
      <c r="R47" s="206">
        <f>Q47/Dead!P45</f>
        <v>1.7342000000000002</v>
      </c>
      <c r="S47" s="205">
        <f>'Daily Feed Intake'!AI45-'Daily Feed Intake'!AJ45</f>
        <v>70.34</v>
      </c>
      <c r="T47" s="206">
        <f>S47/Dead!R45</f>
        <v>1.4068000000000001</v>
      </c>
      <c r="U47" s="205">
        <f>'Daily Feed Intake'!AM45-'Daily Feed Intake'!AN45</f>
        <v>68.5</v>
      </c>
      <c r="V47" s="206">
        <f>U47/Dead!T45</f>
        <v>1.37</v>
      </c>
      <c r="W47" s="205">
        <f>'Daily Feed Intake'!AQ45-'Daily Feed Intake'!AR45</f>
        <v>69.210000000000008</v>
      </c>
      <c r="X47" s="206">
        <f>W47/Dead!V45</f>
        <v>1.3842000000000001</v>
      </c>
      <c r="Y47" s="205">
        <f>'Daily Feed Intake'!AU45-'Daily Feed Intake'!AV45</f>
        <v>42.55</v>
      </c>
      <c r="Z47" s="206">
        <f>Y47/Dead!X45</f>
        <v>0.85099999999999998</v>
      </c>
      <c r="AA47" s="205">
        <f>'Daily Feed Intake'!AY45-'Daily Feed Intake'!AZ45</f>
        <v>69.849999999999994</v>
      </c>
      <c r="AB47" s="206">
        <f>AA47/Dead!Z45</f>
        <v>1.3969999999999998</v>
      </c>
      <c r="AC47" s="205">
        <f>'Daily Feed Intake'!BC45-'Daily Feed Intake'!BD45</f>
        <v>56.68</v>
      </c>
      <c r="AD47" s="206">
        <f>AC47/Dead!AB45</f>
        <v>1.1335999999999999</v>
      </c>
      <c r="AE47" s="205">
        <f>'Daily Feed Intake'!BG45-'Daily Feed Intake'!BH45</f>
        <v>44.83</v>
      </c>
      <c r="AF47" s="206">
        <f>AE47/Dead!AD45</f>
        <v>0.89659999999999995</v>
      </c>
    </row>
    <row r="48" spans="1:32" ht="15" thickBot="1" x14ac:dyDescent="0.4">
      <c r="A48" s="203">
        <v>44213</v>
      </c>
      <c r="B48" s="78">
        <v>39</v>
      </c>
      <c r="C48" s="205">
        <f>'Daily Feed Intake'!C46-'Daily Feed Intake'!D46</f>
        <v>0</v>
      </c>
      <c r="D48" s="206">
        <f>C48/Dead!B46</f>
        <v>0</v>
      </c>
      <c r="E48" s="205">
        <f>'Daily Feed Intake'!G46-'Daily Feed Intake'!H46</f>
        <v>0</v>
      </c>
      <c r="F48" s="206">
        <f>E48/Dead!D46</f>
        <v>0</v>
      </c>
      <c r="G48" s="205">
        <f>'Daily Feed Intake'!K46-'Daily Feed Intake'!L46</f>
        <v>0</v>
      </c>
      <c r="H48" s="206">
        <f>G48/Dead!F46</f>
        <v>0</v>
      </c>
      <c r="I48" s="205">
        <f>'Daily Feed Intake'!O46-'Daily Feed Intake'!P46</f>
        <v>0</v>
      </c>
      <c r="J48" s="206">
        <f>I48/Dead!H46</f>
        <v>0</v>
      </c>
      <c r="K48" s="205">
        <f>'Daily Feed Intake'!S46-'Daily Feed Intake'!T46</f>
        <v>0</v>
      </c>
      <c r="L48" s="206">
        <f>K48/Dead!J46</f>
        <v>0</v>
      </c>
      <c r="M48" s="205">
        <f>'Daily Feed Intake'!W46-'Daily Feed Intake'!Y46</f>
        <v>0</v>
      </c>
      <c r="N48" s="206">
        <f>M48/Dead!L46</f>
        <v>0</v>
      </c>
      <c r="O48" s="205">
        <f>'Daily Feed Intake'!AA46-'Daily Feed Intake'!AB46</f>
        <v>0</v>
      </c>
      <c r="P48" s="206">
        <f>O48/Dead!N46</f>
        <v>0</v>
      </c>
      <c r="Q48" s="205">
        <f>'Daily Feed Intake'!AE46-'Daily Feed Intake'!AF46</f>
        <v>0</v>
      </c>
      <c r="R48" s="206">
        <f>Q48/Dead!P46</f>
        <v>0</v>
      </c>
      <c r="S48" s="205">
        <f>'Daily Feed Intake'!AI46-'Daily Feed Intake'!AJ46</f>
        <v>0</v>
      </c>
      <c r="T48" s="206">
        <f>S48/Dead!R46</f>
        <v>0</v>
      </c>
      <c r="U48" s="205">
        <f>'Daily Feed Intake'!AM46-'Daily Feed Intake'!AN46</f>
        <v>0</v>
      </c>
      <c r="V48" s="206">
        <f>U48/Dead!T46</f>
        <v>0</v>
      </c>
      <c r="W48" s="205">
        <f>'Daily Feed Intake'!AQ46-'Daily Feed Intake'!AR46</f>
        <v>0</v>
      </c>
      <c r="X48" s="206">
        <f>W48/Dead!V46</f>
        <v>0</v>
      </c>
      <c r="Y48" s="205">
        <f>'Daily Feed Intake'!AU46-'Daily Feed Intake'!AV46</f>
        <v>0</v>
      </c>
      <c r="Z48" s="206">
        <f>Y48/Dead!X46</f>
        <v>0</v>
      </c>
      <c r="AA48" s="205">
        <f>'Daily Feed Intake'!AY46-'Daily Feed Intake'!AZ46</f>
        <v>0</v>
      </c>
      <c r="AB48" s="206">
        <f>AA48/Dead!Z46</f>
        <v>0</v>
      </c>
      <c r="AC48" s="205">
        <f>'Daily Feed Intake'!BC46-'Daily Feed Intake'!BD46</f>
        <v>0</v>
      </c>
      <c r="AD48" s="206">
        <f>AC48/Dead!AB46</f>
        <v>0</v>
      </c>
      <c r="AE48" s="205">
        <f>'Daily Feed Intake'!BG46-'Daily Feed Intake'!BH46</f>
        <v>0</v>
      </c>
      <c r="AF48" s="206">
        <f>AE48/Dead!AD46</f>
        <v>0</v>
      </c>
    </row>
    <row r="49" spans="1:32" ht="15" thickBot="1" x14ac:dyDescent="0.4">
      <c r="A49" s="203">
        <v>44214</v>
      </c>
      <c r="B49" s="78">
        <v>40</v>
      </c>
      <c r="C49" s="205">
        <f>'Daily Feed Intake'!C47-'Daily Feed Intake'!D47</f>
        <v>107.86</v>
      </c>
      <c r="D49" s="206">
        <f>C49/Dead!B47</f>
        <v>2.1572</v>
      </c>
      <c r="E49" s="205">
        <f>'Daily Feed Intake'!G47-'Daily Feed Intake'!H47</f>
        <v>114.29</v>
      </c>
      <c r="F49" s="206">
        <f>E49/Dead!D47</f>
        <v>2.2858000000000001</v>
      </c>
      <c r="G49" s="205">
        <f>'Daily Feed Intake'!K47-'Daily Feed Intake'!L47</f>
        <v>119.38</v>
      </c>
      <c r="H49" s="206">
        <f>G49/Dead!F47</f>
        <v>2.3875999999999999</v>
      </c>
      <c r="I49" s="205">
        <f>'Daily Feed Intake'!O47-'Daily Feed Intake'!P47</f>
        <v>119.22</v>
      </c>
      <c r="J49" s="206">
        <f>I49/Dead!H47</f>
        <v>2.3843999999999999</v>
      </c>
      <c r="K49" s="205">
        <f>'Daily Feed Intake'!S47-'Daily Feed Intake'!T47</f>
        <v>115.7</v>
      </c>
      <c r="L49" s="206">
        <f>K49/Dead!J47</f>
        <v>2.3140000000000001</v>
      </c>
      <c r="M49" s="205">
        <f>'Daily Feed Intake'!W47-'Daily Feed Intake'!Y47</f>
        <v>113.00216427908894</v>
      </c>
      <c r="N49" s="206">
        <f>M49/Dead!L47</f>
        <v>2.2600432855817787</v>
      </c>
      <c r="O49" s="205">
        <f>'Daily Feed Intake'!AA47-'Daily Feed Intake'!AB47</f>
        <v>96.6</v>
      </c>
      <c r="P49" s="206">
        <f>O49/Dead!N47</f>
        <v>1.9319999999999999</v>
      </c>
      <c r="Q49" s="205">
        <f>'Daily Feed Intake'!AE47-'Daily Feed Intake'!AF47</f>
        <v>112.73</v>
      </c>
      <c r="R49" s="206">
        <f>Q49/Dead!P47</f>
        <v>2.2545999999999999</v>
      </c>
      <c r="S49" s="205">
        <f>'Daily Feed Intake'!AI47-'Daily Feed Intake'!AJ47</f>
        <v>114.41</v>
      </c>
      <c r="T49" s="206">
        <f>S49/Dead!R47</f>
        <v>2.2881999999999998</v>
      </c>
      <c r="U49" s="205">
        <f>'Daily Feed Intake'!AM47-'Daily Feed Intake'!AN47</f>
        <v>108.35</v>
      </c>
      <c r="V49" s="206">
        <f>U49/Dead!T47</f>
        <v>2.1669999999999998</v>
      </c>
      <c r="W49" s="205">
        <f>'Daily Feed Intake'!AQ47-'Daily Feed Intake'!AR47</f>
        <v>100.21000000000001</v>
      </c>
      <c r="X49" s="206">
        <f>W49/Dead!V47</f>
        <v>2.0042</v>
      </c>
      <c r="Y49" s="205">
        <f>'Daily Feed Intake'!AU47-'Daily Feed Intake'!AV47</f>
        <v>91.03</v>
      </c>
      <c r="Z49" s="206">
        <f>Y49/Dead!X47</f>
        <v>1.8206</v>
      </c>
      <c r="AA49" s="205">
        <f>'Daily Feed Intake'!AY47-'Daily Feed Intake'!AZ47</f>
        <v>111.9</v>
      </c>
      <c r="AB49" s="206">
        <f>AA49/Dead!Z47</f>
        <v>2.238</v>
      </c>
      <c r="AC49" s="205">
        <f>'Daily Feed Intake'!BC47-'Daily Feed Intake'!BD47</f>
        <v>88.78</v>
      </c>
      <c r="AD49" s="206">
        <f>AC49/Dead!AB47</f>
        <v>1.7756000000000001</v>
      </c>
      <c r="AE49" s="205">
        <f>'Daily Feed Intake'!BG47-'Daily Feed Intake'!BH47</f>
        <v>100.2</v>
      </c>
      <c r="AF49" s="206">
        <f>AE49/Dead!AD47</f>
        <v>2.004</v>
      </c>
    </row>
    <row r="50" spans="1:32" ht="15" thickBot="1" x14ac:dyDescent="0.4">
      <c r="A50" s="203">
        <v>44215</v>
      </c>
      <c r="B50" s="78">
        <v>41</v>
      </c>
      <c r="C50" s="205">
        <f>'Daily Feed Intake'!C48-'Daily Feed Intake'!D48</f>
        <v>94.22</v>
      </c>
      <c r="D50" s="206">
        <f>C50/Dead!B48</f>
        <v>1.8844000000000001</v>
      </c>
      <c r="E50" s="205">
        <f>'Daily Feed Intake'!G48-'Daily Feed Intake'!H48</f>
        <v>86.64</v>
      </c>
      <c r="F50" s="206">
        <f>E50/Dead!D48</f>
        <v>1.7328000000000001</v>
      </c>
      <c r="G50" s="205">
        <f>'Daily Feed Intake'!K48-'Daily Feed Intake'!L48</f>
        <v>99.06</v>
      </c>
      <c r="H50" s="206">
        <f>G50/Dead!F48</f>
        <v>1.9812000000000001</v>
      </c>
      <c r="I50" s="205">
        <f>'Daily Feed Intake'!O48-'Daily Feed Intake'!P48</f>
        <v>92.6</v>
      </c>
      <c r="J50" s="206">
        <f>I50/Dead!H48</f>
        <v>1.8519999999999999</v>
      </c>
      <c r="K50" s="205">
        <f>'Daily Feed Intake'!S48-'Daily Feed Intake'!T48</f>
        <v>87.02000000000001</v>
      </c>
      <c r="L50" s="206">
        <f>K50/Dead!J48</f>
        <v>1.7404000000000002</v>
      </c>
      <c r="M50" s="205">
        <f>'Daily Feed Intake'!W48-'Daily Feed Intake'!Y48</f>
        <v>88.41183139235288</v>
      </c>
      <c r="N50" s="206">
        <f>M50/Dead!L48</f>
        <v>1.7682366278470576</v>
      </c>
      <c r="O50" s="205">
        <f>'Daily Feed Intake'!AA48-'Daily Feed Intake'!AB48</f>
        <v>91.8</v>
      </c>
      <c r="P50" s="206">
        <f>O50/Dead!N48</f>
        <v>1.8359999999999999</v>
      </c>
      <c r="Q50" s="205">
        <f>'Daily Feed Intake'!AE48-'Daily Feed Intake'!AF48</f>
        <v>100.51</v>
      </c>
      <c r="R50" s="206">
        <f>Q50/Dead!P48</f>
        <v>2.0102000000000002</v>
      </c>
      <c r="S50" s="205">
        <f>'Daily Feed Intake'!AI48-'Daily Feed Intake'!AJ48</f>
        <v>68.569999999999993</v>
      </c>
      <c r="T50" s="206">
        <f>S50/Dead!R48</f>
        <v>1.3714</v>
      </c>
      <c r="U50" s="205">
        <f>'Daily Feed Intake'!AM48-'Daily Feed Intake'!AN48</f>
        <v>89.38</v>
      </c>
      <c r="V50" s="206">
        <f>U50/Dead!T48</f>
        <v>1.7875999999999999</v>
      </c>
      <c r="W50" s="205">
        <f>'Daily Feed Intake'!AQ48-'Daily Feed Intake'!AR48</f>
        <v>83.240000000000009</v>
      </c>
      <c r="X50" s="206">
        <f>W50/Dead!V48</f>
        <v>1.6648000000000003</v>
      </c>
      <c r="Y50" s="205">
        <f>'Daily Feed Intake'!AU48-'Daily Feed Intake'!AV48</f>
        <v>81.63</v>
      </c>
      <c r="Z50" s="206">
        <f>Y50/Dead!X48</f>
        <v>1.6325999999999998</v>
      </c>
      <c r="AA50" s="205">
        <f>'Daily Feed Intake'!AY48-'Daily Feed Intake'!AZ48</f>
        <v>88.42</v>
      </c>
      <c r="AB50" s="206">
        <f>AA50/Dead!Z48</f>
        <v>1.7684</v>
      </c>
      <c r="AC50" s="205">
        <f>'Daily Feed Intake'!BC48-'Daily Feed Intake'!BD48</f>
        <v>96.3</v>
      </c>
      <c r="AD50" s="206">
        <f>AC50/Dead!AB48</f>
        <v>1.9259999999999999</v>
      </c>
      <c r="AE50" s="205">
        <f>'Daily Feed Intake'!BG48-'Daily Feed Intake'!BH48</f>
        <v>58.66</v>
      </c>
      <c r="AF50" s="206">
        <f>AE50/Dead!AD48</f>
        <v>1.1732</v>
      </c>
    </row>
    <row r="51" spans="1:32" ht="15" thickBot="1" x14ac:dyDescent="0.4">
      <c r="A51" s="203">
        <v>44216</v>
      </c>
      <c r="B51" s="78">
        <v>42</v>
      </c>
      <c r="C51" s="205">
        <f>'Daily Feed Intake'!C49-'Daily Feed Intake'!D49</f>
        <v>91.78</v>
      </c>
      <c r="D51" s="206">
        <f>C51/Dead!B49</f>
        <v>1.8356000000000001</v>
      </c>
      <c r="E51" s="205">
        <f>'Daily Feed Intake'!G49-'Daily Feed Intake'!H49</f>
        <v>108.19</v>
      </c>
      <c r="F51" s="206">
        <f>E51/Dead!D49</f>
        <v>2.1638000000000002</v>
      </c>
      <c r="G51" s="205">
        <f>'Daily Feed Intake'!K49-'Daily Feed Intake'!L49</f>
        <v>108.89</v>
      </c>
      <c r="H51" s="206">
        <f>G51/Dead!F49</f>
        <v>2.1778</v>
      </c>
      <c r="I51" s="205">
        <f>'Daily Feed Intake'!O49-'Daily Feed Intake'!P49</f>
        <v>109.02</v>
      </c>
      <c r="J51" s="206">
        <f>I51/Dead!H49</f>
        <v>2.1804000000000001</v>
      </c>
      <c r="K51" s="205">
        <f>'Daily Feed Intake'!S49-'Daily Feed Intake'!T49</f>
        <v>107.01</v>
      </c>
      <c r="L51" s="206">
        <f>K51/Dead!J49</f>
        <v>2.1402000000000001</v>
      </c>
      <c r="M51" s="205">
        <f>'Daily Feed Intake'!W49-'Daily Feed Intake'!Y49</f>
        <v>105.23137174069875</v>
      </c>
      <c r="N51" s="206">
        <f>M51/Dead!L49</f>
        <v>2.1046274348139749</v>
      </c>
      <c r="O51" s="205">
        <f>'Daily Feed Intake'!AA49-'Daily Feed Intake'!AB49</f>
        <v>88.15</v>
      </c>
      <c r="P51" s="206">
        <f>O51/Dead!N49</f>
        <v>1.7630000000000001</v>
      </c>
      <c r="Q51" s="205">
        <f>'Daily Feed Intake'!AE49-'Daily Feed Intake'!AF49</f>
        <v>83.9</v>
      </c>
      <c r="R51" s="206">
        <f>Q51/Dead!P49</f>
        <v>1.6780000000000002</v>
      </c>
      <c r="S51" s="205">
        <f>'Daily Feed Intake'!AI49-'Daily Feed Intake'!AJ49</f>
        <v>109.35</v>
      </c>
      <c r="T51" s="206">
        <f>S51/Dead!R49</f>
        <v>2.1869999999999998</v>
      </c>
      <c r="U51" s="205">
        <f>'Daily Feed Intake'!AM49-'Daily Feed Intake'!AN49</f>
        <v>108.17</v>
      </c>
      <c r="V51" s="206">
        <f>U51/Dead!T49</f>
        <v>2.1634000000000002</v>
      </c>
      <c r="W51" s="205">
        <f>'Daily Feed Intake'!AQ49-'Daily Feed Intake'!AR49</f>
        <v>96.36</v>
      </c>
      <c r="X51" s="206">
        <f>W51/Dead!V49</f>
        <v>1.9272</v>
      </c>
      <c r="Y51" s="205">
        <f>'Daily Feed Intake'!AU49-'Daily Feed Intake'!AV49</f>
        <v>104.06</v>
      </c>
      <c r="Z51" s="206">
        <f>Y51/Dead!X49</f>
        <v>2.0811999999999999</v>
      </c>
      <c r="AA51" s="205">
        <f>'Daily Feed Intake'!AY49-'Daily Feed Intake'!AZ49</f>
        <v>98.62</v>
      </c>
      <c r="AB51" s="206">
        <f>AA51/Dead!Z49</f>
        <v>1.9724000000000002</v>
      </c>
      <c r="AC51" s="205">
        <f>'Daily Feed Intake'!BC49-'Daily Feed Intake'!BD49</f>
        <v>70.2</v>
      </c>
      <c r="AD51" s="206">
        <f>AC51/Dead!AB49</f>
        <v>1.4040000000000001</v>
      </c>
      <c r="AE51" s="205">
        <f>'Daily Feed Intake'!BG49-'Daily Feed Intake'!BH49</f>
        <v>78.56</v>
      </c>
      <c r="AF51" s="206">
        <f>AE51/Dead!AD49</f>
        <v>1.5712000000000002</v>
      </c>
    </row>
    <row r="52" spans="1:32" ht="15" thickBot="1" x14ac:dyDescent="0.4">
      <c r="A52" s="203">
        <v>44217</v>
      </c>
      <c r="B52" s="78">
        <v>43</v>
      </c>
      <c r="C52" s="205">
        <f>'Daily Feed Intake'!C50-'Daily Feed Intake'!D50</f>
        <v>93.47</v>
      </c>
      <c r="D52" s="206">
        <f>C52/Dead!B50</f>
        <v>1.8694</v>
      </c>
      <c r="E52" s="205">
        <f>'Daily Feed Intake'!G50-'Daily Feed Intake'!H50</f>
        <v>99.460000000000008</v>
      </c>
      <c r="F52" s="206">
        <f>E52/Dead!D50</f>
        <v>1.9892000000000001</v>
      </c>
      <c r="G52" s="205">
        <f>'Daily Feed Intake'!K50-'Daily Feed Intake'!L50</f>
        <v>99.67</v>
      </c>
      <c r="H52" s="206">
        <f>G52/Dead!F50</f>
        <v>1.9934000000000001</v>
      </c>
      <c r="I52" s="205">
        <f>'Daily Feed Intake'!O50-'Daily Feed Intake'!P50</f>
        <v>97.28</v>
      </c>
      <c r="J52" s="206">
        <f>I52/Dead!H50</f>
        <v>1.9456</v>
      </c>
      <c r="K52" s="205">
        <f>'Daily Feed Intake'!S50-'Daily Feed Intake'!T50</f>
        <v>107.45</v>
      </c>
      <c r="L52" s="206">
        <f>K52/Dead!J50</f>
        <v>2.149</v>
      </c>
      <c r="M52" s="205">
        <f>'Daily Feed Intake'!W50-'Daily Feed Intake'!Y50</f>
        <v>107.90064928372668</v>
      </c>
      <c r="N52" s="206">
        <f>M52/Dead!L50</f>
        <v>2.1580129856745334</v>
      </c>
      <c r="O52" s="205">
        <f>'Daily Feed Intake'!AA50-'Daily Feed Intake'!AB50</f>
        <v>91.31</v>
      </c>
      <c r="P52" s="206">
        <f>O52/Dead!N50</f>
        <v>1.8262</v>
      </c>
      <c r="Q52" s="205">
        <f>'Daily Feed Intake'!AE50-'Daily Feed Intake'!AF50</f>
        <v>104.31</v>
      </c>
      <c r="R52" s="206">
        <f>Q52/Dead!P50</f>
        <v>2.0861999999999998</v>
      </c>
      <c r="S52" s="205">
        <f>'Daily Feed Intake'!AI50-'Daily Feed Intake'!AJ50</f>
        <v>93.460000000000008</v>
      </c>
      <c r="T52" s="206">
        <f>S52/Dead!R50</f>
        <v>1.8692000000000002</v>
      </c>
      <c r="U52" s="205">
        <f>'Daily Feed Intake'!AM50-'Daily Feed Intake'!AN50</f>
        <v>106.72</v>
      </c>
      <c r="V52" s="206">
        <f>U52/Dead!T50</f>
        <v>2.1343999999999999</v>
      </c>
      <c r="W52" s="205">
        <f>'Daily Feed Intake'!AQ50-'Daily Feed Intake'!AR50</f>
        <v>97.7</v>
      </c>
      <c r="X52" s="206">
        <f>W52/Dead!V50</f>
        <v>1.954</v>
      </c>
      <c r="Y52" s="205">
        <f>'Daily Feed Intake'!AU50-'Daily Feed Intake'!AV50</f>
        <v>103.44</v>
      </c>
      <c r="Z52" s="206">
        <f>Y52/Dead!X50</f>
        <v>2.0688</v>
      </c>
      <c r="AA52" s="205">
        <f>'Daily Feed Intake'!AY50-'Daily Feed Intake'!AZ50</f>
        <v>94.74</v>
      </c>
      <c r="AB52" s="206">
        <f>AA52/Dead!Z50</f>
        <v>1.8947999999999998</v>
      </c>
      <c r="AC52" s="205">
        <f>'Daily Feed Intake'!BC50-'Daily Feed Intake'!BD50</f>
        <v>87.06</v>
      </c>
      <c r="AD52" s="206">
        <f>AC52/Dead!AB50</f>
        <v>1.7412000000000001</v>
      </c>
      <c r="AE52" s="205">
        <f>'Daily Feed Intake'!BG50-'Daily Feed Intake'!BH50</f>
        <v>96.68</v>
      </c>
      <c r="AF52" s="206">
        <f>AE52/Dead!AD50</f>
        <v>1.9336000000000002</v>
      </c>
    </row>
    <row r="53" spans="1:32" ht="15" thickBot="1" x14ac:dyDescent="0.4">
      <c r="A53" s="203">
        <v>44218</v>
      </c>
      <c r="B53" s="78">
        <v>44</v>
      </c>
      <c r="C53" s="205">
        <f>'Daily Feed Intake'!C51-'Daily Feed Intake'!D51</f>
        <v>90.84</v>
      </c>
      <c r="D53" s="206">
        <f>C53/Dead!B51</f>
        <v>1.8168</v>
      </c>
      <c r="E53" s="205">
        <f>'Daily Feed Intake'!G51-'Daily Feed Intake'!H51</f>
        <v>98.49</v>
      </c>
      <c r="F53" s="206">
        <f>E53/Dead!D51</f>
        <v>1.9698</v>
      </c>
      <c r="G53" s="205">
        <f>'Daily Feed Intake'!K51-'Daily Feed Intake'!L51</f>
        <v>98.48</v>
      </c>
      <c r="H53" s="206">
        <f>G53/Dead!F51</f>
        <v>1.9696</v>
      </c>
      <c r="I53" s="205">
        <f>'Daily Feed Intake'!O51-'Daily Feed Intake'!P51</f>
        <v>96.84</v>
      </c>
      <c r="J53" s="206">
        <f>I53/Dead!H51</f>
        <v>1.9368000000000001</v>
      </c>
      <c r="K53" s="205">
        <f>'Daily Feed Intake'!S51-'Daily Feed Intake'!T51</f>
        <v>91.93</v>
      </c>
      <c r="L53" s="206">
        <f>K53/Dead!J51</f>
        <v>1.8386000000000002</v>
      </c>
      <c r="M53" s="205">
        <f>'Daily Feed Intake'!W51-'Daily Feed Intake'!Y51</f>
        <v>99.140472018963209</v>
      </c>
      <c r="N53" s="206">
        <f>M53/Dead!L51</f>
        <v>1.9828094403792642</v>
      </c>
      <c r="O53" s="205">
        <f>'Daily Feed Intake'!AA51-'Daily Feed Intake'!AB51</f>
        <v>73.099999999999994</v>
      </c>
      <c r="P53" s="206">
        <f>O53/Dead!N51</f>
        <v>1.462</v>
      </c>
      <c r="Q53" s="205">
        <f>'Daily Feed Intake'!AE51-'Daily Feed Intake'!AF51</f>
        <v>85.28</v>
      </c>
      <c r="R53" s="206">
        <f>Q53/Dead!P51</f>
        <v>1.7056</v>
      </c>
      <c r="S53" s="205">
        <f>'Daily Feed Intake'!AI51-'Daily Feed Intake'!AJ51</f>
        <v>94.460000000000008</v>
      </c>
      <c r="T53" s="206">
        <f>S53/Dead!R51</f>
        <v>1.8892000000000002</v>
      </c>
      <c r="U53" s="205">
        <f>'Daily Feed Intake'!AM51-'Daily Feed Intake'!AN51</f>
        <v>84.81</v>
      </c>
      <c r="V53" s="206">
        <f>U53/Dead!T51</f>
        <v>1.6962000000000002</v>
      </c>
      <c r="W53" s="205">
        <f>'Daily Feed Intake'!AQ51-'Daily Feed Intake'!AR51</f>
        <v>88.06</v>
      </c>
      <c r="X53" s="206">
        <f>W53/Dead!V51</f>
        <v>1.7612000000000001</v>
      </c>
      <c r="Y53" s="205">
        <f>'Daily Feed Intake'!AU51-'Daily Feed Intake'!AV51</f>
        <v>83.47</v>
      </c>
      <c r="Z53" s="206">
        <f>Y53/Dead!X51</f>
        <v>1.6694</v>
      </c>
      <c r="AA53" s="205">
        <f>'Daily Feed Intake'!AY51-'Daily Feed Intake'!AZ51</f>
        <v>73.289999999999992</v>
      </c>
      <c r="AB53" s="206">
        <f>AA53/Dead!Z51</f>
        <v>1.4657999999999998</v>
      </c>
      <c r="AC53" s="205">
        <f>'Daily Feed Intake'!BC51-'Daily Feed Intake'!BD51</f>
        <v>78.47</v>
      </c>
      <c r="AD53" s="206">
        <f>AC53/Dead!AB51</f>
        <v>1.5693999999999999</v>
      </c>
      <c r="AE53" s="205">
        <f>'Daily Feed Intake'!BG51-'Daily Feed Intake'!BH51</f>
        <v>75.72999999999999</v>
      </c>
      <c r="AF53" s="206">
        <f>AE53/Dead!AD51</f>
        <v>1.5145999999999997</v>
      </c>
    </row>
    <row r="54" spans="1:32" ht="15" thickBot="1" x14ac:dyDescent="0.4">
      <c r="A54" s="203">
        <v>44219</v>
      </c>
      <c r="B54" s="78">
        <v>45</v>
      </c>
      <c r="C54" s="205">
        <f>'Daily Feed Intake'!C52-'Daily Feed Intake'!D52</f>
        <v>108.5</v>
      </c>
      <c r="D54" s="206">
        <f>C54/Dead!B52</f>
        <v>2.17</v>
      </c>
      <c r="E54" s="205">
        <f>'Daily Feed Intake'!G52-'Daily Feed Intake'!H52</f>
        <v>113.29</v>
      </c>
      <c r="F54" s="206">
        <f>E54/Dead!D52</f>
        <v>2.2658</v>
      </c>
      <c r="G54" s="205">
        <f>'Daily Feed Intake'!K52-'Daily Feed Intake'!L52</f>
        <v>111.69</v>
      </c>
      <c r="H54" s="206">
        <f>G54/Dead!F52</f>
        <v>2.2338</v>
      </c>
      <c r="I54" s="205">
        <f>'Daily Feed Intake'!O52-'Daily Feed Intake'!P52</f>
        <v>109.66</v>
      </c>
      <c r="J54" s="206">
        <f>I54/Dead!H52</f>
        <v>2.1932</v>
      </c>
      <c r="K54" s="205">
        <f>'Daily Feed Intake'!S52-'Daily Feed Intake'!T52</f>
        <v>104.67</v>
      </c>
      <c r="L54" s="206">
        <f>K54/Dead!J52</f>
        <v>2.0933999999999999</v>
      </c>
      <c r="M54" s="205">
        <f>'Daily Feed Intake'!W52-'Daily Feed Intake'!Y52</f>
        <v>105.8188189219829</v>
      </c>
      <c r="N54" s="206">
        <f>M54/Dead!L52</f>
        <v>2.1163763784396581</v>
      </c>
      <c r="O54" s="205">
        <f>'Daily Feed Intake'!AA52-'Daily Feed Intake'!AB52</f>
        <v>102.84</v>
      </c>
      <c r="P54" s="206">
        <f>O54/Dead!N52</f>
        <v>2.0568</v>
      </c>
      <c r="Q54" s="205">
        <f>'Daily Feed Intake'!AE52-'Daily Feed Intake'!AF52</f>
        <v>101.35</v>
      </c>
      <c r="R54" s="206">
        <f>Q54/Dead!P52</f>
        <v>2.0269999999999997</v>
      </c>
      <c r="S54" s="205">
        <f>'Daily Feed Intake'!AI52-'Daily Feed Intake'!AJ52</f>
        <v>101.09</v>
      </c>
      <c r="T54" s="206">
        <f>S54/Dead!R52</f>
        <v>2.0218000000000003</v>
      </c>
      <c r="U54" s="205">
        <f>'Daily Feed Intake'!AM52-'Daily Feed Intake'!AN52</f>
        <v>100.96000000000001</v>
      </c>
      <c r="V54" s="206">
        <f>U54/Dead!T52</f>
        <v>2.0192000000000001</v>
      </c>
      <c r="W54" s="205">
        <f>'Daily Feed Intake'!AQ52-'Daily Feed Intake'!AR52</f>
        <v>103.97</v>
      </c>
      <c r="X54" s="206">
        <f>W54/Dead!V52</f>
        <v>2.0794000000000001</v>
      </c>
      <c r="Y54" s="205">
        <f>'Daily Feed Intake'!AU52-'Daily Feed Intake'!AV52</f>
        <v>101.53</v>
      </c>
      <c r="Z54" s="206">
        <f>Y54/Dead!X52</f>
        <v>2.0306000000000002</v>
      </c>
      <c r="AA54" s="205">
        <f>'Daily Feed Intake'!AY52-'Daily Feed Intake'!AZ52</f>
        <v>94.32</v>
      </c>
      <c r="AB54" s="206">
        <f>AA54/Dead!Z52</f>
        <v>1.8863999999999999</v>
      </c>
      <c r="AC54" s="205">
        <f>'Daily Feed Intake'!BC52-'Daily Feed Intake'!BD52</f>
        <v>93.51</v>
      </c>
      <c r="AD54" s="206">
        <f>AC54/Dead!AB52</f>
        <v>1.8702000000000001</v>
      </c>
      <c r="AE54" s="205">
        <f>'Daily Feed Intake'!BG52-'Daily Feed Intake'!BH52</f>
        <v>84.42</v>
      </c>
      <c r="AF54" s="206">
        <f>AE54/Dead!AD52</f>
        <v>1.6884000000000001</v>
      </c>
    </row>
    <row r="55" spans="1:32" ht="15" thickBot="1" x14ac:dyDescent="0.4">
      <c r="A55" s="203">
        <v>44220</v>
      </c>
      <c r="B55" s="78">
        <v>46</v>
      </c>
      <c r="C55" s="205">
        <f>'Daily Feed Intake'!C53-'Daily Feed Intake'!D53</f>
        <v>0</v>
      </c>
      <c r="D55" s="206">
        <f>C55/Dead!B53</f>
        <v>0</v>
      </c>
      <c r="E55" s="205">
        <f>'Daily Feed Intake'!G53-'Daily Feed Intake'!H53</f>
        <v>0</v>
      </c>
      <c r="F55" s="206">
        <f>E55/Dead!D53</f>
        <v>0</v>
      </c>
      <c r="G55" s="205">
        <f>'Daily Feed Intake'!K53-'Daily Feed Intake'!L53</f>
        <v>0</v>
      </c>
      <c r="H55" s="206">
        <f>G55/Dead!F53</f>
        <v>0</v>
      </c>
      <c r="I55" s="205">
        <f>'Daily Feed Intake'!O53-'Daily Feed Intake'!P53</f>
        <v>0</v>
      </c>
      <c r="J55" s="206">
        <f>I55/Dead!H53</f>
        <v>0</v>
      </c>
      <c r="K55" s="205">
        <f>'Daily Feed Intake'!S53-'Daily Feed Intake'!T53</f>
        <v>0</v>
      </c>
      <c r="L55" s="206">
        <f>K55/Dead!J53</f>
        <v>0</v>
      </c>
      <c r="M55" s="205">
        <f>'Daily Feed Intake'!W53-'Daily Feed Intake'!Y53</f>
        <v>0</v>
      </c>
      <c r="N55" s="206">
        <f>M55/Dead!L53</f>
        <v>0</v>
      </c>
      <c r="O55" s="205">
        <f>'Daily Feed Intake'!AA53-'Daily Feed Intake'!AB53</f>
        <v>0</v>
      </c>
      <c r="P55" s="206">
        <f>O55/Dead!N53</f>
        <v>0</v>
      </c>
      <c r="Q55" s="205">
        <f>'Daily Feed Intake'!AE53-'Daily Feed Intake'!AF53</f>
        <v>0</v>
      </c>
      <c r="R55" s="206">
        <f>Q55/Dead!P53</f>
        <v>0</v>
      </c>
      <c r="S55" s="205">
        <f>'Daily Feed Intake'!AI53-'Daily Feed Intake'!AJ53</f>
        <v>0</v>
      </c>
      <c r="T55" s="206">
        <f>S55/Dead!R53</f>
        <v>0</v>
      </c>
      <c r="U55" s="205">
        <f>'Daily Feed Intake'!AM53-'Daily Feed Intake'!AN53</f>
        <v>0</v>
      </c>
      <c r="V55" s="206">
        <f>U55/Dead!T53</f>
        <v>0</v>
      </c>
      <c r="W55" s="205">
        <f>'Daily Feed Intake'!AQ53-'Daily Feed Intake'!AR53</f>
        <v>0</v>
      </c>
      <c r="X55" s="206">
        <f>W55/Dead!V53</f>
        <v>0</v>
      </c>
      <c r="Y55" s="205">
        <f>'Daily Feed Intake'!AU53-'Daily Feed Intake'!AV53</f>
        <v>0</v>
      </c>
      <c r="Z55" s="206">
        <f>Y55/Dead!X53</f>
        <v>0</v>
      </c>
      <c r="AA55" s="205">
        <f>'Daily Feed Intake'!AY53-'Daily Feed Intake'!AZ53</f>
        <v>0</v>
      </c>
      <c r="AB55" s="206">
        <f>AA55/Dead!Z53</f>
        <v>0</v>
      </c>
      <c r="AC55" s="205">
        <f>'Daily Feed Intake'!BC53-'Daily Feed Intake'!BD53</f>
        <v>0</v>
      </c>
      <c r="AD55" s="206">
        <f>AC55/Dead!AB53</f>
        <v>0</v>
      </c>
      <c r="AE55" s="205">
        <f>'Daily Feed Intake'!BG53-'Daily Feed Intake'!BH53</f>
        <v>0</v>
      </c>
      <c r="AF55" s="206">
        <f>AE55/Dead!AD53</f>
        <v>0</v>
      </c>
    </row>
    <row r="56" spans="1:32" ht="15" thickBot="1" x14ac:dyDescent="0.4">
      <c r="A56" s="203">
        <v>44221</v>
      </c>
      <c r="B56" s="78">
        <v>47</v>
      </c>
      <c r="C56" s="205">
        <f>'Daily Feed Intake'!C54-'Daily Feed Intake'!D54</f>
        <v>119.53</v>
      </c>
      <c r="D56" s="206">
        <f>C56/Dead!B54</f>
        <v>2.3906000000000001</v>
      </c>
      <c r="E56" s="205">
        <f>'Daily Feed Intake'!G54-'Daily Feed Intake'!H54</f>
        <v>117.7</v>
      </c>
      <c r="F56" s="206">
        <f>E56/Dead!D54</f>
        <v>2.3540000000000001</v>
      </c>
      <c r="G56" s="205">
        <f>'Daily Feed Intake'!K54-'Daily Feed Intake'!L54</f>
        <v>120</v>
      </c>
      <c r="H56" s="206">
        <f>G56/Dead!F54</f>
        <v>2.4</v>
      </c>
      <c r="I56" s="205">
        <f>'Daily Feed Intake'!O54-'Daily Feed Intake'!P54</f>
        <v>118.68</v>
      </c>
      <c r="J56" s="206">
        <f>I56/Dead!H54</f>
        <v>2.3736000000000002</v>
      </c>
      <c r="K56" s="205">
        <f>'Daily Feed Intake'!S54-'Daily Feed Intake'!T54</f>
        <v>118.87</v>
      </c>
      <c r="L56" s="206">
        <f>K56/Dead!J54</f>
        <v>2.3774000000000002</v>
      </c>
      <c r="M56" s="205">
        <f>'Daily Feed Intake'!W54-'Daily Feed Intake'!Y54</f>
        <v>116.46501082139544</v>
      </c>
      <c r="N56" s="206">
        <f>M56/Dead!L54</f>
        <v>2.3293002164279089</v>
      </c>
      <c r="O56" s="205">
        <f>'Daily Feed Intake'!AA54-'Daily Feed Intake'!AB54</f>
        <v>116.29</v>
      </c>
      <c r="P56" s="206">
        <f>O56/Dead!N54</f>
        <v>2.3258000000000001</v>
      </c>
      <c r="Q56" s="205">
        <f>'Daily Feed Intake'!AE54-'Daily Feed Intake'!AF54</f>
        <v>113.21</v>
      </c>
      <c r="R56" s="206">
        <f>Q56/Dead!P54</f>
        <v>2.2641999999999998</v>
      </c>
      <c r="S56" s="205">
        <f>'Daily Feed Intake'!AI54-'Daily Feed Intake'!AJ54</f>
        <v>119.09</v>
      </c>
      <c r="T56" s="206">
        <f>S56/Dead!R54</f>
        <v>2.3818000000000001</v>
      </c>
      <c r="U56" s="205">
        <f>'Daily Feed Intake'!AM54-'Daily Feed Intake'!AN54</f>
        <v>112.57</v>
      </c>
      <c r="V56" s="206">
        <f>U56/Dead!T54</f>
        <v>2.2513999999999998</v>
      </c>
      <c r="W56" s="205">
        <f>'Daily Feed Intake'!AQ54-'Daily Feed Intake'!AR54</f>
        <v>114.82</v>
      </c>
      <c r="X56" s="206">
        <f>W56/Dead!V54</f>
        <v>2.2963999999999998</v>
      </c>
      <c r="Y56" s="205">
        <f>'Daily Feed Intake'!AU54-'Daily Feed Intake'!AV54</f>
        <v>119.42</v>
      </c>
      <c r="Z56" s="206">
        <f>Y56/Dead!X54</f>
        <v>2.3883999999999999</v>
      </c>
      <c r="AA56" s="205">
        <f>'Daily Feed Intake'!AY54-'Daily Feed Intake'!AZ54</f>
        <v>112.02</v>
      </c>
      <c r="AB56" s="206">
        <f>AA56/Dead!Z54</f>
        <v>2.2403999999999997</v>
      </c>
      <c r="AC56" s="205">
        <f>'Daily Feed Intake'!BC54-'Daily Feed Intake'!BD54</f>
        <v>105.69</v>
      </c>
      <c r="AD56" s="206">
        <f>AC56/Dead!AB54</f>
        <v>2.1137999999999999</v>
      </c>
      <c r="AE56" s="205">
        <f>'Daily Feed Intake'!BG54-'Daily Feed Intake'!BH54</f>
        <v>105.87</v>
      </c>
      <c r="AF56" s="206">
        <f>AE56/Dead!AD54</f>
        <v>2.1173999999999999</v>
      </c>
    </row>
    <row r="57" spans="1:32" ht="15" thickBot="1" x14ac:dyDescent="0.4">
      <c r="A57" s="203">
        <v>44222</v>
      </c>
      <c r="B57" s="78">
        <v>48</v>
      </c>
      <c r="C57" s="205">
        <f>'Daily Feed Intake'!C55-'Daily Feed Intake'!D55</f>
        <v>82.7</v>
      </c>
      <c r="D57" s="206">
        <f>C57/Dead!B55</f>
        <v>1.6540000000000001</v>
      </c>
      <c r="E57" s="205">
        <f>'Daily Feed Intake'!G55-'Daily Feed Intake'!H55</f>
        <v>103.17</v>
      </c>
      <c r="F57" s="206">
        <f>E57/Dead!D55</f>
        <v>2.0634000000000001</v>
      </c>
      <c r="G57" s="205">
        <f>'Daily Feed Intake'!K55-'Daily Feed Intake'!L55</f>
        <v>104.24</v>
      </c>
      <c r="H57" s="206">
        <f>G57/Dead!F55</f>
        <v>2.0848</v>
      </c>
      <c r="I57" s="205">
        <f>'Daily Feed Intake'!O55-'Daily Feed Intake'!P55</f>
        <v>108.19</v>
      </c>
      <c r="J57" s="206">
        <f>I57/Dead!H55</f>
        <v>2.1638000000000002</v>
      </c>
      <c r="K57" s="205">
        <f>'Daily Feed Intake'!S55-'Daily Feed Intake'!T55</f>
        <v>104.6</v>
      </c>
      <c r="L57" s="206">
        <f>K57/Dead!J55</f>
        <v>2.0920000000000001</v>
      </c>
      <c r="M57" s="205">
        <f>'Daily Feed Intake'!W55-'Daily Feed Intake'!Y55</f>
        <v>92.214778934350193</v>
      </c>
      <c r="N57" s="206">
        <f>M57/Dead!L55</f>
        <v>1.8442955786870039</v>
      </c>
      <c r="O57" s="205">
        <f>'Daily Feed Intake'!AA55-'Daily Feed Intake'!AB55</f>
        <v>94.86</v>
      </c>
      <c r="P57" s="206">
        <f>O57/Dead!N55</f>
        <v>1.8972</v>
      </c>
      <c r="Q57" s="205">
        <f>'Daily Feed Intake'!AE55-'Daily Feed Intake'!AF55</f>
        <v>96.43</v>
      </c>
      <c r="R57" s="206">
        <f>Q57/Dead!P55</f>
        <v>1.9286000000000001</v>
      </c>
      <c r="S57" s="205">
        <f>'Daily Feed Intake'!AI55-'Daily Feed Intake'!AJ55</f>
        <v>83.490000000000009</v>
      </c>
      <c r="T57" s="206">
        <f>S57/Dead!R55</f>
        <v>1.6698000000000002</v>
      </c>
      <c r="U57" s="205">
        <f>'Daily Feed Intake'!AM55-'Daily Feed Intake'!AN55</f>
        <v>83.22999999999999</v>
      </c>
      <c r="V57" s="206">
        <f>U57/Dead!T55</f>
        <v>1.6645999999999999</v>
      </c>
      <c r="W57" s="205">
        <f>'Daily Feed Intake'!AQ55-'Daily Feed Intake'!AR55</f>
        <v>80</v>
      </c>
      <c r="X57" s="206">
        <f>W57/Dead!V55</f>
        <v>1.6</v>
      </c>
      <c r="Y57" s="205">
        <f>'Daily Feed Intake'!AU55-'Daily Feed Intake'!AV55</f>
        <v>83.91</v>
      </c>
      <c r="Z57" s="206">
        <f>Y57/Dead!X55</f>
        <v>1.6781999999999999</v>
      </c>
      <c r="AA57" s="205">
        <f>'Daily Feed Intake'!AY55-'Daily Feed Intake'!AZ55</f>
        <v>85.41</v>
      </c>
      <c r="AB57" s="206">
        <f>AA57/Dead!Z55</f>
        <v>1.7081999999999999</v>
      </c>
      <c r="AC57" s="205">
        <f>'Daily Feed Intake'!BC55-'Daily Feed Intake'!BD55</f>
        <v>74.94</v>
      </c>
      <c r="AD57" s="206">
        <f>AC57/Dead!AB55</f>
        <v>1.4987999999999999</v>
      </c>
      <c r="AE57" s="205">
        <f>'Daily Feed Intake'!BG55-'Daily Feed Intake'!BH55</f>
        <v>65.990000000000009</v>
      </c>
      <c r="AF57" s="206">
        <f>AE57/Dead!AD55</f>
        <v>1.3198000000000001</v>
      </c>
    </row>
    <row r="58" spans="1:32" ht="15" thickBot="1" x14ac:dyDescent="0.4">
      <c r="A58" s="203">
        <v>44223</v>
      </c>
      <c r="B58" s="78">
        <v>49</v>
      </c>
      <c r="C58" s="205">
        <f>'Daily Feed Intake'!C56-'Daily Feed Intake'!D56</f>
        <v>100.56</v>
      </c>
      <c r="D58" s="206">
        <f>C58/Dead!B56</f>
        <v>2.0112000000000001</v>
      </c>
      <c r="E58" s="205">
        <f>'Daily Feed Intake'!G56-'Daily Feed Intake'!H56</f>
        <v>106.96000000000001</v>
      </c>
      <c r="F58" s="206">
        <f>E58/Dead!D56</f>
        <v>2.1392000000000002</v>
      </c>
      <c r="G58" s="205">
        <f>'Daily Feed Intake'!K56-'Daily Feed Intake'!L56</f>
        <v>107.27</v>
      </c>
      <c r="H58" s="206">
        <f>G58/Dead!F56</f>
        <v>2.1454</v>
      </c>
      <c r="I58" s="205">
        <f>'Daily Feed Intake'!O56-'Daily Feed Intake'!P56</f>
        <v>112.96</v>
      </c>
      <c r="J58" s="206">
        <f>I58/Dead!H56</f>
        <v>2.2591999999999999</v>
      </c>
      <c r="K58" s="205">
        <f>'Daily Feed Intake'!S56-'Daily Feed Intake'!T56</f>
        <v>111.72</v>
      </c>
      <c r="L58" s="206">
        <f>K58/Dead!J56</f>
        <v>2.2343999999999999</v>
      </c>
      <c r="M58" s="205">
        <f>'Daily Feed Intake'!W56-'Daily Feed Intake'!Y56</f>
        <v>108.5705451922086</v>
      </c>
      <c r="N58" s="206">
        <f>M58/Dead!L56</f>
        <v>2.1714109038441718</v>
      </c>
      <c r="O58" s="205">
        <f>'Daily Feed Intake'!AA56-'Daily Feed Intake'!AB56</f>
        <v>96.26</v>
      </c>
      <c r="P58" s="206">
        <f>O58/Dead!N56</f>
        <v>1.9252</v>
      </c>
      <c r="Q58" s="205">
        <f>'Daily Feed Intake'!AE56-'Daily Feed Intake'!AF56</f>
        <v>106.17</v>
      </c>
      <c r="R58" s="206">
        <f>Q58/Dead!P56</f>
        <v>2.1234000000000002</v>
      </c>
      <c r="S58" s="205">
        <f>'Daily Feed Intake'!AI56-'Daily Feed Intake'!AJ56</f>
        <v>109.38</v>
      </c>
      <c r="T58" s="206">
        <f>S58/Dead!R56</f>
        <v>2.1875999999999998</v>
      </c>
      <c r="U58" s="205">
        <f>'Daily Feed Intake'!AM56-'Daily Feed Intake'!AN56</f>
        <v>90.51</v>
      </c>
      <c r="V58" s="206">
        <f>U58/Dead!T56</f>
        <v>1.8102</v>
      </c>
      <c r="W58" s="205">
        <f>'Daily Feed Intake'!AQ56-'Daily Feed Intake'!AR56</f>
        <v>96.06</v>
      </c>
      <c r="X58" s="206">
        <f>W58/Dead!V56</f>
        <v>1.9212</v>
      </c>
      <c r="Y58" s="205">
        <f>'Daily Feed Intake'!AU56-'Daily Feed Intake'!AV56</f>
        <v>103.48</v>
      </c>
      <c r="Z58" s="206">
        <f>Y58/Dead!X56</f>
        <v>2.0695999999999999</v>
      </c>
      <c r="AA58" s="205">
        <f>'Daily Feed Intake'!AY56-'Daily Feed Intake'!AZ56</f>
        <v>90.92</v>
      </c>
      <c r="AB58" s="206">
        <f>AA58/Dead!Z56</f>
        <v>1.8184</v>
      </c>
      <c r="AC58" s="205">
        <f>'Daily Feed Intake'!BC56-'Daily Feed Intake'!BD56</f>
        <v>83.81</v>
      </c>
      <c r="AD58" s="206">
        <f>AC58/Dead!AB56</f>
        <v>1.6762000000000001</v>
      </c>
      <c r="AE58" s="205">
        <f>'Daily Feed Intake'!BG56-'Daily Feed Intake'!BH56</f>
        <v>75.86</v>
      </c>
      <c r="AF58" s="206">
        <f>AE58/Dead!AD56</f>
        <v>1.5171999999999999</v>
      </c>
    </row>
    <row r="59" spans="1:32" ht="15" thickBot="1" x14ac:dyDescent="0.4">
      <c r="A59" s="203">
        <v>44224</v>
      </c>
      <c r="B59" s="78">
        <v>50</v>
      </c>
      <c r="C59" s="205">
        <f>'Daily Feed Intake'!C57-'Daily Feed Intake'!D57</f>
        <v>99.83</v>
      </c>
      <c r="D59" s="206">
        <f>C59/Dead!B57</f>
        <v>1.9965999999999999</v>
      </c>
      <c r="E59" s="205">
        <f>'Daily Feed Intake'!G57-'Daily Feed Intake'!H57</f>
        <v>102.62</v>
      </c>
      <c r="F59" s="206">
        <f>E59/Dead!D57</f>
        <v>2.0524</v>
      </c>
      <c r="G59" s="205">
        <f>'Daily Feed Intake'!K57-'Daily Feed Intake'!L57</f>
        <v>100.42</v>
      </c>
      <c r="H59" s="206">
        <f>G59/Dead!F57</f>
        <v>2.0084</v>
      </c>
      <c r="I59" s="205">
        <f>'Daily Feed Intake'!O57-'Daily Feed Intake'!P57</f>
        <v>104.92</v>
      </c>
      <c r="J59" s="206">
        <f>I59/Dead!H57</f>
        <v>2.0983999999999998</v>
      </c>
      <c r="K59" s="205">
        <f>'Daily Feed Intake'!S57-'Daily Feed Intake'!T57</f>
        <v>107.03999999999999</v>
      </c>
      <c r="L59" s="206">
        <f>K59/Dead!J57</f>
        <v>2.1408</v>
      </c>
      <c r="M59" s="205">
        <f>'Daily Feed Intake'!W57-'Daily Feed Intake'!Y57</f>
        <v>101.88189219828919</v>
      </c>
      <c r="N59" s="206">
        <f>M59/Dead!L57</f>
        <v>2.0376378439657841</v>
      </c>
      <c r="O59" s="205">
        <f>'Daily Feed Intake'!AA57-'Daily Feed Intake'!AB57</f>
        <v>89.41</v>
      </c>
      <c r="P59" s="206">
        <f>O59/Dead!N57</f>
        <v>1.7882</v>
      </c>
      <c r="Q59" s="205">
        <f>'Daily Feed Intake'!AE57-'Daily Feed Intake'!AF57</f>
        <v>97.05</v>
      </c>
      <c r="R59" s="206">
        <f>Q59/Dead!P57</f>
        <v>1.9409999999999998</v>
      </c>
      <c r="S59" s="205">
        <f>'Daily Feed Intake'!AI57-'Daily Feed Intake'!AJ57</f>
        <v>92.36</v>
      </c>
      <c r="T59" s="206">
        <f>S59/Dead!R57</f>
        <v>1.8472</v>
      </c>
      <c r="U59" s="205">
        <f>'Daily Feed Intake'!AM57-'Daily Feed Intake'!AN57</f>
        <v>85.77000000000001</v>
      </c>
      <c r="V59" s="206">
        <f>U59/Dead!T57</f>
        <v>1.7154000000000003</v>
      </c>
      <c r="W59" s="205">
        <f>'Daily Feed Intake'!AQ57-'Daily Feed Intake'!AR57</f>
        <v>92.06</v>
      </c>
      <c r="X59" s="206">
        <f>W59/Dead!V57</f>
        <v>1.8411999999999999</v>
      </c>
      <c r="Y59" s="205">
        <f>'Daily Feed Intake'!AU57-'Daily Feed Intake'!AV57</f>
        <v>98.83</v>
      </c>
      <c r="Z59" s="206">
        <f>Y59/Dead!X57</f>
        <v>1.9765999999999999</v>
      </c>
      <c r="AA59" s="205">
        <f>'Daily Feed Intake'!AY57-'Daily Feed Intake'!AZ57</f>
        <v>82.13</v>
      </c>
      <c r="AB59" s="206">
        <f>AA59/Dead!Z57</f>
        <v>1.6425999999999998</v>
      </c>
      <c r="AC59" s="205">
        <f>'Daily Feed Intake'!BC57-'Daily Feed Intake'!BD57</f>
        <v>81.78</v>
      </c>
      <c r="AD59" s="206">
        <f>AC59/Dead!AB57</f>
        <v>1.6355999999999999</v>
      </c>
      <c r="AE59" s="205">
        <f>'Daily Feed Intake'!BG57-'Daily Feed Intake'!BH57</f>
        <v>83.19</v>
      </c>
      <c r="AF59" s="206">
        <f>AE59/Dead!AD57</f>
        <v>1.6637999999999999</v>
      </c>
    </row>
    <row r="60" spans="1:32" ht="15" thickBot="1" x14ac:dyDescent="0.4">
      <c r="A60" s="203">
        <v>44225</v>
      </c>
      <c r="B60" s="78">
        <v>51</v>
      </c>
      <c r="C60" s="205">
        <f>'Daily Feed Intake'!C58-'Daily Feed Intake'!D58</f>
        <v>67.19</v>
      </c>
      <c r="D60" s="206">
        <f>C60/Dead!B58</f>
        <v>1.3437999999999999</v>
      </c>
      <c r="E60" s="205">
        <f>'Daily Feed Intake'!G58-'Daily Feed Intake'!H58</f>
        <v>96.02</v>
      </c>
      <c r="F60" s="206">
        <f>E60/Dead!D58</f>
        <v>1.9203999999999999</v>
      </c>
      <c r="G60" s="205">
        <f>'Daily Feed Intake'!K58-'Daily Feed Intake'!L58</f>
        <v>98.07</v>
      </c>
      <c r="H60" s="206">
        <f>G60/Dead!F58</f>
        <v>1.9613999999999998</v>
      </c>
      <c r="I60" s="205">
        <f>'Daily Feed Intake'!O58-'Daily Feed Intake'!P58</f>
        <v>99.56</v>
      </c>
      <c r="J60" s="206">
        <f>I60/Dead!H58</f>
        <v>1.9912000000000001</v>
      </c>
      <c r="K60" s="205">
        <f>'Daily Feed Intake'!S58-'Daily Feed Intake'!T58</f>
        <v>101.72</v>
      </c>
      <c r="L60" s="206">
        <f>K60/Dead!J58</f>
        <v>2.0343999999999998</v>
      </c>
      <c r="M60" s="205">
        <f>'Daily Feed Intake'!W58-'Daily Feed Intake'!Y58</f>
        <v>101.52117901679892</v>
      </c>
      <c r="N60" s="206">
        <f>M60/Dead!L58</f>
        <v>2.0304235803359787</v>
      </c>
      <c r="O60" s="205">
        <f>'Daily Feed Intake'!AA58-'Daily Feed Intake'!AB58</f>
        <v>101.69</v>
      </c>
      <c r="P60" s="206">
        <f>O60/Dead!N58</f>
        <v>2.0337999999999998</v>
      </c>
      <c r="Q60" s="205">
        <f>'Daily Feed Intake'!AE58-'Daily Feed Intake'!AF58</f>
        <v>100.56</v>
      </c>
      <c r="R60" s="206">
        <f>Q60/Dead!P58</f>
        <v>2.0112000000000001</v>
      </c>
      <c r="S60" s="205">
        <f>'Daily Feed Intake'!AI58-'Daily Feed Intake'!AJ58</f>
        <v>93.87</v>
      </c>
      <c r="T60" s="206">
        <f>S60/Dead!R58</f>
        <v>1.8774000000000002</v>
      </c>
      <c r="U60" s="205">
        <f>'Daily Feed Intake'!AM58-'Daily Feed Intake'!AN58</f>
        <v>89.97</v>
      </c>
      <c r="V60" s="206">
        <f>U60/Dead!T58</f>
        <v>1.7993999999999999</v>
      </c>
      <c r="W60" s="205">
        <f>'Daily Feed Intake'!AQ58-'Daily Feed Intake'!AR58</f>
        <v>95.44</v>
      </c>
      <c r="X60" s="206">
        <f>W60/Dead!V58</f>
        <v>1.9088000000000001</v>
      </c>
      <c r="Y60" s="205">
        <f>'Daily Feed Intake'!AU58-'Daily Feed Intake'!AV58</f>
        <v>88.02</v>
      </c>
      <c r="Z60" s="206">
        <f>Y60/Dead!X58</f>
        <v>1.7604</v>
      </c>
      <c r="AA60" s="205">
        <f>'Daily Feed Intake'!AY58-'Daily Feed Intake'!AZ58</f>
        <v>91.289999999999992</v>
      </c>
      <c r="AB60" s="206">
        <f>AA60/Dead!Z58</f>
        <v>1.8257999999999999</v>
      </c>
      <c r="AC60" s="205">
        <f>'Daily Feed Intake'!BC58-'Daily Feed Intake'!BD58</f>
        <v>90.35</v>
      </c>
      <c r="AD60" s="206">
        <f>AC60/Dead!AB58</f>
        <v>1.8069999999999999</v>
      </c>
      <c r="AE60" s="205">
        <f>'Daily Feed Intake'!BG58-'Daily Feed Intake'!BH58</f>
        <v>90.34</v>
      </c>
      <c r="AF60" s="206">
        <f>AE60/Dead!AD58</f>
        <v>1.8068</v>
      </c>
    </row>
    <row r="61" spans="1:32" ht="15" thickBot="1" x14ac:dyDescent="0.4">
      <c r="A61" s="203">
        <v>44226</v>
      </c>
      <c r="B61" s="78">
        <v>52</v>
      </c>
      <c r="C61" s="205">
        <f>'Daily Feed Intake'!C59-'Daily Feed Intake'!D59</f>
        <v>103.01</v>
      </c>
      <c r="D61" s="206">
        <f>C61/Dead!B59</f>
        <v>2.0602</v>
      </c>
      <c r="E61" s="205">
        <f>'Daily Feed Intake'!G59-'Daily Feed Intake'!H59</f>
        <v>102.25</v>
      </c>
      <c r="F61" s="206">
        <f>E61/Dead!D59</f>
        <v>2.0449999999999999</v>
      </c>
      <c r="G61" s="205">
        <f>'Daily Feed Intake'!K59-'Daily Feed Intake'!L59</f>
        <v>107.08</v>
      </c>
      <c r="H61" s="206">
        <f>G61/Dead!F59</f>
        <v>2.1415999999999999</v>
      </c>
      <c r="I61" s="205">
        <f>'Daily Feed Intake'!O59-'Daily Feed Intake'!P59</f>
        <v>114.75</v>
      </c>
      <c r="J61" s="206">
        <f>I61/Dead!H59</f>
        <v>2.2949999999999999</v>
      </c>
      <c r="K61" s="205">
        <f>'Daily Feed Intake'!S59-'Daily Feed Intake'!T59</f>
        <v>107.34</v>
      </c>
      <c r="L61" s="206">
        <f>K61/Dead!J59</f>
        <v>2.1468000000000003</v>
      </c>
      <c r="M61" s="205">
        <f>'Daily Feed Intake'!W59-'Daily Feed Intake'!Y59</f>
        <v>105.20045346799958</v>
      </c>
      <c r="N61" s="206">
        <f>M61/Dead!L59</f>
        <v>2.1040090693599915</v>
      </c>
      <c r="O61" s="205">
        <f>'Daily Feed Intake'!AA59-'Daily Feed Intake'!AB59</f>
        <v>101.63</v>
      </c>
      <c r="P61" s="206">
        <f>O61/Dead!N59</f>
        <v>2.0326</v>
      </c>
      <c r="Q61" s="205">
        <f>'Daily Feed Intake'!AE59-'Daily Feed Intake'!AF59</f>
        <v>109.38</v>
      </c>
      <c r="R61" s="206">
        <f>Q61/Dead!P59</f>
        <v>2.1875999999999998</v>
      </c>
      <c r="S61" s="205">
        <f>'Daily Feed Intake'!AI59-'Daily Feed Intake'!AJ59</f>
        <v>105.78</v>
      </c>
      <c r="T61" s="206">
        <f>S61/Dead!R59</f>
        <v>2.1156000000000001</v>
      </c>
      <c r="U61" s="205">
        <f>'Daily Feed Intake'!AM59-'Daily Feed Intake'!AN59</f>
        <v>100.17</v>
      </c>
      <c r="V61" s="206">
        <f>U61/Dead!T59</f>
        <v>2.0034000000000001</v>
      </c>
      <c r="W61" s="205">
        <f>'Daily Feed Intake'!AQ59-'Daily Feed Intake'!AR59</f>
        <v>99.83</v>
      </c>
      <c r="X61" s="206">
        <f>W61/Dead!V59</f>
        <v>1.9965999999999999</v>
      </c>
      <c r="Y61" s="205">
        <f>'Daily Feed Intake'!AU59-'Daily Feed Intake'!AV59</f>
        <v>95.77</v>
      </c>
      <c r="Z61" s="206">
        <f>Y61/Dead!X59</f>
        <v>1.9154</v>
      </c>
      <c r="AA61" s="205">
        <f>'Daily Feed Intake'!AY59-'Daily Feed Intake'!AZ59</f>
        <v>102.63</v>
      </c>
      <c r="AB61" s="206">
        <f>AA61/Dead!Z59</f>
        <v>2.0526</v>
      </c>
      <c r="AC61" s="205">
        <f>'Daily Feed Intake'!BC59-'Daily Feed Intake'!BD59</f>
        <v>79.319999999999993</v>
      </c>
      <c r="AD61" s="206">
        <f>AC61/Dead!AB59</f>
        <v>1.5863999999999998</v>
      </c>
      <c r="AE61" s="205">
        <f>'Daily Feed Intake'!BG59-'Daily Feed Intake'!BH59</f>
        <v>83.19</v>
      </c>
      <c r="AF61" s="206">
        <f>AE61/Dead!AD59</f>
        <v>1.6637999999999999</v>
      </c>
    </row>
    <row r="62" spans="1:32" ht="15" thickBot="1" x14ac:dyDescent="0.4">
      <c r="A62" s="203">
        <v>44227</v>
      </c>
      <c r="B62" s="78">
        <v>53</v>
      </c>
      <c r="C62" s="205">
        <f>'Daily Feed Intake'!C60-'Daily Feed Intake'!D60</f>
        <v>0</v>
      </c>
      <c r="D62" s="206">
        <f>C62/Dead!B60</f>
        <v>0</v>
      </c>
      <c r="E62" s="205">
        <f>'Daily Feed Intake'!G60-'Daily Feed Intake'!H60</f>
        <v>0</v>
      </c>
      <c r="F62" s="206">
        <f>E62/Dead!D60</f>
        <v>0</v>
      </c>
      <c r="G62" s="205">
        <f>'Daily Feed Intake'!K60-'Daily Feed Intake'!L60</f>
        <v>0</v>
      </c>
      <c r="H62" s="206">
        <f>G62/Dead!F60</f>
        <v>0</v>
      </c>
      <c r="I62" s="205">
        <f>'Daily Feed Intake'!O60-'Daily Feed Intake'!P60</f>
        <v>0</v>
      </c>
      <c r="J62" s="206">
        <f>I62/Dead!H60</f>
        <v>0</v>
      </c>
      <c r="K62" s="205">
        <f>'Daily Feed Intake'!S60-'Daily Feed Intake'!T60</f>
        <v>0</v>
      </c>
      <c r="L62" s="206">
        <f>K62/Dead!J60</f>
        <v>0</v>
      </c>
      <c r="M62" s="205">
        <f>'Daily Feed Intake'!W60-'Daily Feed Intake'!Y60</f>
        <v>0</v>
      </c>
      <c r="N62" s="206">
        <f>M62/Dead!L60</f>
        <v>0</v>
      </c>
      <c r="O62" s="205">
        <f>'Daily Feed Intake'!AA60-'Daily Feed Intake'!AB60</f>
        <v>0</v>
      </c>
      <c r="P62" s="206">
        <f>O62/Dead!N60</f>
        <v>0</v>
      </c>
      <c r="Q62" s="205">
        <f>'Daily Feed Intake'!AE60-'Daily Feed Intake'!AF60</f>
        <v>0</v>
      </c>
      <c r="R62" s="206">
        <f>Q62/Dead!P60</f>
        <v>0</v>
      </c>
      <c r="S62" s="205">
        <f>'Daily Feed Intake'!AI60-'Daily Feed Intake'!AJ60</f>
        <v>0</v>
      </c>
      <c r="T62" s="206">
        <f>S62/Dead!R60</f>
        <v>0</v>
      </c>
      <c r="U62" s="205">
        <f>'Daily Feed Intake'!AM60-'Daily Feed Intake'!AN60</f>
        <v>0</v>
      </c>
      <c r="V62" s="206">
        <f>U62/Dead!T60</f>
        <v>0</v>
      </c>
      <c r="W62" s="205">
        <f>'Daily Feed Intake'!AQ60-'Daily Feed Intake'!AR60</f>
        <v>0</v>
      </c>
      <c r="X62" s="206">
        <f>W62/Dead!V60</f>
        <v>0</v>
      </c>
      <c r="Y62" s="205">
        <f>'Daily Feed Intake'!AU60-'Daily Feed Intake'!AV60</f>
        <v>120</v>
      </c>
      <c r="Z62" s="206">
        <f>Y62/Dead!X60</f>
        <v>2.4</v>
      </c>
      <c r="AA62" s="205">
        <f>'Daily Feed Intake'!AY60-'Daily Feed Intake'!AZ60</f>
        <v>0</v>
      </c>
      <c r="AB62" s="206">
        <f>AA62/Dead!Z60</f>
        <v>0</v>
      </c>
      <c r="AC62" s="205">
        <f>'Daily Feed Intake'!BC60-'Daily Feed Intake'!BD60</f>
        <v>0</v>
      </c>
      <c r="AD62" s="206">
        <f>AC62/Dead!AB60</f>
        <v>0</v>
      </c>
      <c r="AE62" s="205">
        <f>'Daily Feed Intake'!BG60-'Daily Feed Intake'!BH60</f>
        <v>-29.76</v>
      </c>
      <c r="AF62" s="206">
        <f>AE62/Dead!AD60</f>
        <v>-0.59520000000000006</v>
      </c>
    </row>
    <row r="63" spans="1:32" ht="15" thickBot="1" x14ac:dyDescent="0.4">
      <c r="A63" s="203">
        <v>44228</v>
      </c>
      <c r="B63" s="78">
        <v>54</v>
      </c>
      <c r="C63" s="205">
        <f>'Daily Feed Intake'!C61-'Daily Feed Intake'!D61</f>
        <v>117.54</v>
      </c>
      <c r="D63" s="206">
        <f>C63/Dead!B61</f>
        <v>2.3508</v>
      </c>
      <c r="E63" s="205">
        <f>'Daily Feed Intake'!G61-'Daily Feed Intake'!H61</f>
        <v>119.75</v>
      </c>
      <c r="F63" s="206">
        <f>E63/Dead!D61</f>
        <v>2.395</v>
      </c>
      <c r="G63" s="205">
        <f>'Daily Feed Intake'!K61-'Daily Feed Intake'!L61</f>
        <v>106.41</v>
      </c>
      <c r="H63" s="206">
        <f>G63/Dead!F61</f>
        <v>2.1282000000000001</v>
      </c>
      <c r="I63" s="205">
        <f>'Daily Feed Intake'!O61-'Daily Feed Intake'!P61</f>
        <v>117.73</v>
      </c>
      <c r="J63" s="206">
        <f>I63/Dead!H61</f>
        <v>2.3546</v>
      </c>
      <c r="K63" s="205">
        <f>'Daily Feed Intake'!S61-'Daily Feed Intake'!T61</f>
        <v>113.02</v>
      </c>
      <c r="L63" s="206">
        <f>K63/Dead!J61</f>
        <v>2.2603999999999997</v>
      </c>
      <c r="M63" s="205">
        <f>'Daily Feed Intake'!W61-'Daily Feed Intake'!Y61</f>
        <v>115.4962382768216</v>
      </c>
      <c r="N63" s="206">
        <f>M63/Dead!L61</f>
        <v>2.3099247655364321</v>
      </c>
      <c r="O63" s="205">
        <f>'Daily Feed Intake'!AA61-'Daily Feed Intake'!AB61</f>
        <v>108.53</v>
      </c>
      <c r="P63" s="206">
        <f>O63/Dead!N61</f>
        <v>2.1705999999999999</v>
      </c>
      <c r="Q63" s="205">
        <f>'Daily Feed Intake'!AE61-'Daily Feed Intake'!AF61</f>
        <v>113.66</v>
      </c>
      <c r="R63" s="206">
        <f>Q63/Dead!P61</f>
        <v>2.2732000000000001</v>
      </c>
      <c r="S63" s="205">
        <f>'Daily Feed Intake'!AI61-'Daily Feed Intake'!AJ61</f>
        <v>111.41</v>
      </c>
      <c r="T63" s="206">
        <f>S63/Dead!R61</f>
        <v>2.2281999999999997</v>
      </c>
      <c r="U63" s="205">
        <f>'Daily Feed Intake'!AM61-'Daily Feed Intake'!AN61</f>
        <v>99.02</v>
      </c>
      <c r="V63" s="206">
        <f>U63/Dead!T61</f>
        <v>1.9803999999999999</v>
      </c>
      <c r="W63" s="205">
        <f>'Daily Feed Intake'!AQ61-'Daily Feed Intake'!AR61</f>
        <v>108.41</v>
      </c>
      <c r="X63" s="206">
        <f>W63/Dead!V61</f>
        <v>2.1682000000000001</v>
      </c>
      <c r="Y63" s="205">
        <f>'Daily Feed Intake'!AU61-'Daily Feed Intake'!AV61</f>
        <v>110.32</v>
      </c>
      <c r="Z63" s="206">
        <f>Y63/Dead!X61</f>
        <v>2.2063999999999999</v>
      </c>
      <c r="AA63" s="205">
        <f>'Daily Feed Intake'!AY61-'Daily Feed Intake'!AZ61</f>
        <v>109.5</v>
      </c>
      <c r="AB63" s="206">
        <f>AA63/Dead!Z61</f>
        <v>2.19</v>
      </c>
      <c r="AC63" s="205">
        <f>'Daily Feed Intake'!BC61-'Daily Feed Intake'!BD61</f>
        <v>105.73</v>
      </c>
      <c r="AD63" s="206">
        <f>AC63/Dead!AB61</f>
        <v>2.1146000000000003</v>
      </c>
      <c r="AE63" s="205">
        <f>'Daily Feed Intake'!BG61-'Daily Feed Intake'!BH61</f>
        <v>99.36</v>
      </c>
      <c r="AF63" s="206">
        <f>AE63/Dead!AD61</f>
        <v>1.9872000000000001</v>
      </c>
    </row>
    <row r="64" spans="1:32" ht="15" thickBot="1" x14ac:dyDescent="0.4">
      <c r="A64" s="203">
        <v>44229</v>
      </c>
      <c r="B64" s="78">
        <v>55</v>
      </c>
      <c r="C64" s="205">
        <f>'Daily Feed Intake'!C62-'Daily Feed Intake'!D62</f>
        <v>90.62</v>
      </c>
      <c r="D64" s="206">
        <f>C64/Dead!B62</f>
        <v>1.8124</v>
      </c>
      <c r="E64" s="205">
        <f>'Daily Feed Intake'!G62-'Daily Feed Intake'!H62</f>
        <v>106.8</v>
      </c>
      <c r="F64" s="206">
        <f>E64/Dead!D62</f>
        <v>2.1360000000000001</v>
      </c>
      <c r="G64" s="205">
        <f>'Daily Feed Intake'!K62-'Daily Feed Intake'!L62</f>
        <v>117.18</v>
      </c>
      <c r="H64" s="206">
        <f>G64/Dead!F62</f>
        <v>2.3436000000000003</v>
      </c>
      <c r="I64" s="205">
        <f>'Daily Feed Intake'!O62-'Daily Feed Intake'!P62</f>
        <v>107.8</v>
      </c>
      <c r="J64" s="206">
        <f>I64/Dead!H62</f>
        <v>2.1560000000000001</v>
      </c>
      <c r="K64" s="205">
        <f>'Daily Feed Intake'!S62-'Daily Feed Intake'!T62</f>
        <v>115.45</v>
      </c>
      <c r="L64" s="206">
        <f>K64/Dead!J62</f>
        <v>2.3090000000000002</v>
      </c>
      <c r="M64" s="205">
        <f>'Daily Feed Intake'!W62-'Daily Feed Intake'!Y62</f>
        <v>107.26167164794394</v>
      </c>
      <c r="N64" s="206">
        <f>M64/Dead!L62</f>
        <v>2.1452334329588787</v>
      </c>
      <c r="O64" s="205">
        <f>'Daily Feed Intake'!AA62-'Daily Feed Intake'!AB62</f>
        <v>95.83</v>
      </c>
      <c r="P64" s="206">
        <f>O64/Dead!N62</f>
        <v>1.9165999999999999</v>
      </c>
      <c r="Q64" s="205">
        <f>'Daily Feed Intake'!AE62-'Daily Feed Intake'!AF62</f>
        <v>102.64</v>
      </c>
      <c r="R64" s="206">
        <f>Q64/Dead!P62</f>
        <v>2.0528</v>
      </c>
      <c r="S64" s="205">
        <f>'Daily Feed Intake'!AI62-'Daily Feed Intake'!AJ62</f>
        <v>102.64</v>
      </c>
      <c r="T64" s="206">
        <f>S64/Dead!R62</f>
        <v>2.0528</v>
      </c>
      <c r="U64" s="205">
        <f>'Daily Feed Intake'!AM62-'Daily Feed Intake'!AN62</f>
        <v>102.51</v>
      </c>
      <c r="V64" s="206">
        <f>U64/Dead!T62</f>
        <v>2.0502000000000002</v>
      </c>
      <c r="W64" s="205">
        <f>'Daily Feed Intake'!AQ62-'Daily Feed Intake'!AR62</f>
        <v>102.27</v>
      </c>
      <c r="X64" s="206">
        <f>W64/Dead!V62</f>
        <v>2.0453999999999999</v>
      </c>
      <c r="Y64" s="205">
        <f>'Daily Feed Intake'!AU62-'Daily Feed Intake'!AV62</f>
        <v>107.35</v>
      </c>
      <c r="Z64" s="206">
        <f>Y64/Dead!X62</f>
        <v>2.1469999999999998</v>
      </c>
      <c r="AA64" s="205">
        <f>'Daily Feed Intake'!AY62-'Daily Feed Intake'!AZ62</f>
        <v>106.55</v>
      </c>
      <c r="AB64" s="206">
        <f>AA64/Dead!Z62</f>
        <v>2.1309999999999998</v>
      </c>
      <c r="AC64" s="205">
        <f>'Daily Feed Intake'!BC62-'Daily Feed Intake'!BD62</f>
        <v>90.09</v>
      </c>
      <c r="AD64" s="206">
        <f>AC64/Dead!AB62</f>
        <v>1.8018000000000001</v>
      </c>
      <c r="AE64" s="205">
        <f>'Daily Feed Intake'!BG62-'Daily Feed Intake'!BH62</f>
        <v>81.47</v>
      </c>
      <c r="AF64" s="206">
        <f>AE64/Dead!AD62</f>
        <v>1.6294</v>
      </c>
    </row>
    <row r="65" spans="1:32" ht="15" thickBot="1" x14ac:dyDescent="0.4">
      <c r="A65" s="203">
        <v>44230</v>
      </c>
      <c r="B65" s="78">
        <v>56</v>
      </c>
      <c r="C65" s="205">
        <f>'Daily Feed Intake'!C63-'Daily Feed Intake'!D63</f>
        <v>102.39</v>
      </c>
      <c r="D65" s="206">
        <f>C65/Dead!B63</f>
        <v>2.0478000000000001</v>
      </c>
      <c r="E65" s="205">
        <f>'Daily Feed Intake'!G63-'Daily Feed Intake'!H63</f>
        <v>117.05</v>
      </c>
      <c r="F65" s="206">
        <f>E65/Dead!D63</f>
        <v>2.3409999999999997</v>
      </c>
      <c r="G65" s="205">
        <f>'Daily Feed Intake'!K63-'Daily Feed Intake'!L63</f>
        <v>96.13</v>
      </c>
      <c r="H65" s="206">
        <f>G65/Dead!F63</f>
        <v>1.9225999999999999</v>
      </c>
      <c r="I65" s="205">
        <f>'Daily Feed Intake'!O63-'Daily Feed Intake'!P63</f>
        <v>110.38</v>
      </c>
      <c r="J65" s="206">
        <f>I65/Dead!H63</f>
        <v>2.2075999999999998</v>
      </c>
      <c r="K65" s="205">
        <f>'Daily Feed Intake'!S63-'Daily Feed Intake'!T63</f>
        <v>101.89</v>
      </c>
      <c r="L65" s="206">
        <f>K65/Dead!J63</f>
        <v>2.0377999999999998</v>
      </c>
      <c r="M65" s="205">
        <f>'Daily Feed Intake'!W63-'Daily Feed Intake'!Y63</f>
        <v>107.4368751932392</v>
      </c>
      <c r="N65" s="206">
        <f>M65/Dead!L63</f>
        <v>2.1487375038647842</v>
      </c>
      <c r="O65" s="205">
        <f>'Daily Feed Intake'!AA63-'Daily Feed Intake'!AB63</f>
        <v>92.77</v>
      </c>
      <c r="P65" s="206">
        <f>O65/Dead!N63</f>
        <v>1.8553999999999999</v>
      </c>
      <c r="Q65" s="205">
        <f>'Daily Feed Intake'!AE63-'Daily Feed Intake'!AF63</f>
        <v>104.9</v>
      </c>
      <c r="R65" s="206">
        <f>Q65/Dead!P63</f>
        <v>2.0980000000000003</v>
      </c>
      <c r="S65" s="205">
        <f>'Daily Feed Intake'!AI63-'Daily Feed Intake'!AJ63</f>
        <v>98.33</v>
      </c>
      <c r="T65" s="206">
        <f>S65/Dead!R63</f>
        <v>1.9665999999999999</v>
      </c>
      <c r="U65" s="205">
        <f>'Daily Feed Intake'!AM63-'Daily Feed Intake'!AN63</f>
        <v>89.35</v>
      </c>
      <c r="V65" s="206">
        <f>U65/Dead!T63</f>
        <v>1.7869999999999999</v>
      </c>
      <c r="W65" s="205">
        <f>'Daily Feed Intake'!AQ63-'Daily Feed Intake'!AR63</f>
        <v>89.960000000000008</v>
      </c>
      <c r="X65" s="206">
        <f>W65/Dead!V63</f>
        <v>1.7992000000000001</v>
      </c>
      <c r="Y65" s="205">
        <f>'Daily Feed Intake'!AU63-'Daily Feed Intake'!AV63</f>
        <v>93.78</v>
      </c>
      <c r="Z65" s="206">
        <f>Y65/Dead!X63</f>
        <v>1.8755999999999999</v>
      </c>
      <c r="AA65" s="205">
        <f>'Daily Feed Intake'!AY63-'Daily Feed Intake'!AZ63</f>
        <v>93.27</v>
      </c>
      <c r="AB65" s="206">
        <f>AA65/Dead!Z63</f>
        <v>1.8653999999999999</v>
      </c>
      <c r="AC65" s="205">
        <f>'Daily Feed Intake'!BC63-'Daily Feed Intake'!BD63</f>
        <v>82.35</v>
      </c>
      <c r="AD65" s="206">
        <f>AC65/Dead!AB63</f>
        <v>1.6469999999999998</v>
      </c>
      <c r="AE65" s="205">
        <f>'Daily Feed Intake'!BG63-'Daily Feed Intake'!BH63</f>
        <v>82.710000000000008</v>
      </c>
      <c r="AF65" s="206">
        <f>AE65/Dead!AD63</f>
        <v>1.6542000000000001</v>
      </c>
    </row>
    <row r="66" spans="1:32" ht="15" thickBot="1" x14ac:dyDescent="0.4">
      <c r="A66" s="203">
        <v>44231</v>
      </c>
      <c r="B66" s="78">
        <v>57</v>
      </c>
      <c r="C66" s="205">
        <f>'Daily Feed Intake'!C64-'Daily Feed Intake'!D64</f>
        <v>105.39</v>
      </c>
      <c r="D66" s="206">
        <f>C66/Dead!B64</f>
        <v>2.1078000000000001</v>
      </c>
      <c r="E66" s="205">
        <f>'Daily Feed Intake'!G64-'Daily Feed Intake'!H64</f>
        <v>97.44</v>
      </c>
      <c r="F66" s="206">
        <f>E66/Dead!D64</f>
        <v>1.9487999999999999</v>
      </c>
      <c r="G66" s="205">
        <f>'Daily Feed Intake'!K64-'Daily Feed Intake'!L64</f>
        <v>111.73</v>
      </c>
      <c r="H66" s="206">
        <f>G66/Dead!F64</f>
        <v>2.2345999999999999</v>
      </c>
      <c r="I66" s="205">
        <f>'Daily Feed Intake'!O64-'Daily Feed Intake'!P64</f>
        <v>117.58</v>
      </c>
      <c r="J66" s="206">
        <f>I66/Dead!H64</f>
        <v>2.3515999999999999</v>
      </c>
      <c r="K66" s="205">
        <f>'Daily Feed Intake'!S64-'Daily Feed Intake'!T64</f>
        <v>111.03</v>
      </c>
      <c r="L66" s="206">
        <f>K66/Dead!J64</f>
        <v>2.2206000000000001</v>
      </c>
      <c r="M66" s="205">
        <f>'Daily Feed Intake'!W64-'Daily Feed Intake'!Y64</f>
        <v>110.44625373595795</v>
      </c>
      <c r="N66" s="206">
        <f>M66/Dead!L64</f>
        <v>2.2089250747191591</v>
      </c>
      <c r="O66" s="205">
        <f>'Daily Feed Intake'!AA64-'Daily Feed Intake'!AB64</f>
        <v>109.46000000000001</v>
      </c>
      <c r="P66" s="206">
        <f>O66/Dead!N64</f>
        <v>2.1892</v>
      </c>
      <c r="Q66" s="205">
        <f>'Daily Feed Intake'!AE64-'Daily Feed Intake'!AF64</f>
        <v>110.88</v>
      </c>
      <c r="R66" s="206">
        <f>Q66/Dead!P64</f>
        <v>2.2176</v>
      </c>
      <c r="S66" s="205">
        <f>'Daily Feed Intake'!AI64-'Daily Feed Intake'!AJ64</f>
        <v>118.38</v>
      </c>
      <c r="T66" s="206">
        <f>S66/Dead!R64</f>
        <v>2.3675999999999999</v>
      </c>
      <c r="U66" s="205">
        <f>'Daily Feed Intake'!AM64-'Daily Feed Intake'!AN64</f>
        <v>107.67</v>
      </c>
      <c r="V66" s="206">
        <f>U66/Dead!T64</f>
        <v>2.1534</v>
      </c>
      <c r="W66" s="205">
        <f>'Daily Feed Intake'!AQ64-'Daily Feed Intake'!AR64</f>
        <v>104.53999999999999</v>
      </c>
      <c r="X66" s="206">
        <f>W66/Dead!V64</f>
        <v>2.0907999999999998</v>
      </c>
      <c r="Y66" s="205">
        <f>'Daily Feed Intake'!AU64-'Daily Feed Intake'!AV64</f>
        <v>118.29</v>
      </c>
      <c r="Z66" s="206">
        <f>Y66/Dead!X64</f>
        <v>2.3658000000000001</v>
      </c>
      <c r="AA66" s="205">
        <f>'Daily Feed Intake'!AY64-'Daily Feed Intake'!AZ64</f>
        <v>108.68</v>
      </c>
      <c r="AB66" s="206">
        <f>AA66/Dead!Z64</f>
        <v>2.1736</v>
      </c>
      <c r="AC66" s="205">
        <f>'Daily Feed Intake'!BC64-'Daily Feed Intake'!BD64</f>
        <v>100.13</v>
      </c>
      <c r="AD66" s="206">
        <f>AC66/Dead!AB64</f>
        <v>2.0025999999999997</v>
      </c>
      <c r="AE66" s="205">
        <f>'Daily Feed Intake'!BG64-'Daily Feed Intake'!BH64</f>
        <v>101.71000000000001</v>
      </c>
      <c r="AF66" s="206">
        <f>AE66/Dead!AD64</f>
        <v>2.0342000000000002</v>
      </c>
    </row>
    <row r="67" spans="1:32" ht="15" thickBot="1" x14ac:dyDescent="0.4">
      <c r="A67" s="203">
        <v>44232</v>
      </c>
      <c r="B67" s="78">
        <v>58</v>
      </c>
      <c r="C67" s="205">
        <f>'Daily Feed Intake'!C65-'Daily Feed Intake'!D65</f>
        <v>94.89</v>
      </c>
      <c r="D67" s="206">
        <f>C67/Dead!B65</f>
        <v>1.8977999999999999</v>
      </c>
      <c r="E67" s="205">
        <f>'Daily Feed Intake'!G65-'Daily Feed Intake'!H65</f>
        <v>106.05</v>
      </c>
      <c r="F67" s="206">
        <f>E67/Dead!D65</f>
        <v>2.121</v>
      </c>
      <c r="G67" s="205">
        <f>'Daily Feed Intake'!K65-'Daily Feed Intake'!L65</f>
        <v>112.63</v>
      </c>
      <c r="H67" s="206">
        <f>G67/Dead!F65</f>
        <v>2.2525999999999997</v>
      </c>
      <c r="I67" s="205">
        <f>'Daily Feed Intake'!O65-'Daily Feed Intake'!P65</f>
        <v>92.3</v>
      </c>
      <c r="J67" s="206">
        <f>I67/Dead!H65</f>
        <v>1.8459999999999999</v>
      </c>
      <c r="K67" s="205">
        <f>'Daily Feed Intake'!S65-'Daily Feed Intake'!T65</f>
        <v>99.86</v>
      </c>
      <c r="L67" s="206">
        <f>K67/Dead!J65</f>
        <v>1.9972000000000001</v>
      </c>
      <c r="M67" s="205">
        <f>'Daily Feed Intake'!W65-'Daily Feed Intake'!Y65</f>
        <v>98.91373801916933</v>
      </c>
      <c r="N67" s="206">
        <f>M67/Dead!L65</f>
        <v>1.9782747603833866</v>
      </c>
      <c r="O67" s="205">
        <f>'Daily Feed Intake'!AA65-'Daily Feed Intake'!AB65</f>
        <v>90.37</v>
      </c>
      <c r="P67" s="206">
        <f>O67/Dead!N65</f>
        <v>1.8074000000000001</v>
      </c>
      <c r="Q67" s="205">
        <f>'Daily Feed Intake'!AE65-'Daily Feed Intake'!AF65</f>
        <v>84.509999999999991</v>
      </c>
      <c r="R67" s="206">
        <f>Q67/Dead!P65</f>
        <v>1.6901999999999999</v>
      </c>
      <c r="S67" s="205">
        <f>'Daily Feed Intake'!AI65-'Daily Feed Intake'!AJ65</f>
        <v>90.01</v>
      </c>
      <c r="T67" s="206">
        <f>S67/Dead!R65</f>
        <v>1.8002</v>
      </c>
      <c r="U67" s="205">
        <f>'Daily Feed Intake'!AM65-'Daily Feed Intake'!AN65</f>
        <v>101.2</v>
      </c>
      <c r="V67" s="206">
        <f>U67/Dead!T65</f>
        <v>2.024</v>
      </c>
      <c r="W67" s="205">
        <f>'Daily Feed Intake'!AQ65-'Daily Feed Intake'!AR65</f>
        <v>90.78</v>
      </c>
      <c r="X67" s="206">
        <f>W67/Dead!V65</f>
        <v>1.8156000000000001</v>
      </c>
      <c r="Y67" s="205">
        <f>'Daily Feed Intake'!AU65-'Daily Feed Intake'!AV65</f>
        <v>95.460000000000008</v>
      </c>
      <c r="Z67" s="206">
        <f>Y67/Dead!X65</f>
        <v>1.9092000000000002</v>
      </c>
      <c r="AA67" s="205">
        <f>'Daily Feed Intake'!AY65-'Daily Feed Intake'!AZ65</f>
        <v>86.81</v>
      </c>
      <c r="AB67" s="206">
        <f>AA67/Dead!Z65</f>
        <v>1.7362</v>
      </c>
      <c r="AC67" s="205">
        <f>'Daily Feed Intake'!BC65-'Daily Feed Intake'!BD65</f>
        <v>83.93</v>
      </c>
      <c r="AD67" s="206">
        <f>AC67/Dead!AB65</f>
        <v>1.6786000000000001</v>
      </c>
      <c r="AE67" s="205">
        <f>'Daily Feed Intake'!BG65-'Daily Feed Intake'!BH65</f>
        <v>75.44</v>
      </c>
      <c r="AF67" s="206">
        <f>AE67/Dead!AD65</f>
        <v>1.5087999999999999</v>
      </c>
    </row>
    <row r="68" spans="1:32" ht="15" thickBot="1" x14ac:dyDescent="0.4">
      <c r="A68" s="203">
        <v>44233</v>
      </c>
      <c r="B68" s="78">
        <v>59</v>
      </c>
      <c r="C68" s="205">
        <f>'Daily Feed Intake'!C66-'Daily Feed Intake'!D66</f>
        <v>105.64</v>
      </c>
      <c r="D68" s="206">
        <f>C68/Dead!B66</f>
        <v>2.1128</v>
      </c>
      <c r="E68" s="205">
        <f>'Daily Feed Intake'!G66-'Daily Feed Intake'!H66</f>
        <v>104.87</v>
      </c>
      <c r="F68" s="206">
        <f>E68/Dead!D66</f>
        <v>2.0973999999999999</v>
      </c>
      <c r="G68" s="205">
        <f>'Daily Feed Intake'!K66-'Daily Feed Intake'!L66</f>
        <v>113.53</v>
      </c>
      <c r="H68" s="206">
        <f>G68/Dead!F66</f>
        <v>2.2706</v>
      </c>
      <c r="I68" s="205">
        <f>'Daily Feed Intake'!O66-'Daily Feed Intake'!P66</f>
        <v>117.78</v>
      </c>
      <c r="J68" s="206">
        <f>I68/Dead!H66</f>
        <v>2.3555999999999999</v>
      </c>
      <c r="K68" s="205">
        <f>'Daily Feed Intake'!S66-'Daily Feed Intake'!T66</f>
        <v>105.64</v>
      </c>
      <c r="L68" s="206">
        <f>K68/Dead!J66</f>
        <v>2.1128</v>
      </c>
      <c r="M68" s="205">
        <f>'Daily Feed Intake'!W66-'Daily Feed Intake'!Y66</f>
        <v>113.39379573327837</v>
      </c>
      <c r="N68" s="206">
        <f>M68/Dead!L66</f>
        <v>2.2678759146655674</v>
      </c>
      <c r="O68" s="205">
        <f>'Daily Feed Intake'!AA66-'Daily Feed Intake'!AB66</f>
        <v>96.15</v>
      </c>
      <c r="P68" s="206">
        <f>O68/Dead!N66</f>
        <v>1.923</v>
      </c>
      <c r="Q68" s="205">
        <f>'Daily Feed Intake'!AE66-'Daily Feed Intake'!AF66</f>
        <v>107.48</v>
      </c>
      <c r="R68" s="206">
        <f>Q68/Dead!P66</f>
        <v>2.1496</v>
      </c>
      <c r="S68" s="205">
        <f>'Daily Feed Intake'!AI66-'Daily Feed Intake'!AJ66</f>
        <v>114.61</v>
      </c>
      <c r="T68" s="206">
        <f>S68/Dead!R66</f>
        <v>2.2921999999999998</v>
      </c>
      <c r="U68" s="205">
        <f>'Daily Feed Intake'!AM66-'Daily Feed Intake'!AN66</f>
        <v>105.12</v>
      </c>
      <c r="V68" s="206">
        <f>U68/Dead!T66</f>
        <v>2.1024000000000003</v>
      </c>
      <c r="W68" s="205">
        <f>'Daily Feed Intake'!AQ66-'Daily Feed Intake'!AR66</f>
        <v>95.78</v>
      </c>
      <c r="X68" s="206">
        <f>W68/Dead!V66</f>
        <v>1.9156</v>
      </c>
      <c r="Y68" s="205">
        <f>'Daily Feed Intake'!AU66-'Daily Feed Intake'!AV66</f>
        <v>102.16</v>
      </c>
      <c r="Z68" s="206">
        <f>Y68/Dead!X66</f>
        <v>2.0432000000000001</v>
      </c>
      <c r="AA68" s="205">
        <f>'Daily Feed Intake'!AY66-'Daily Feed Intake'!AZ66</f>
        <v>102.55</v>
      </c>
      <c r="AB68" s="206">
        <f>AA68/Dead!Z66</f>
        <v>2.0510000000000002</v>
      </c>
      <c r="AC68" s="205">
        <f>'Daily Feed Intake'!BC66-'Daily Feed Intake'!BD66</f>
        <v>92.48</v>
      </c>
      <c r="AD68" s="206">
        <f>AC68/Dead!AB66</f>
        <v>1.8496000000000001</v>
      </c>
      <c r="AE68" s="205">
        <f>'Daily Feed Intake'!BG66-'Daily Feed Intake'!BH66</f>
        <v>77.759999999999991</v>
      </c>
      <c r="AF68" s="206">
        <f>AE68/Dead!AD66</f>
        <v>1.5551999999999999</v>
      </c>
    </row>
    <row r="69" spans="1:32" ht="15" thickBot="1" x14ac:dyDescent="0.4">
      <c r="A69" s="203">
        <v>44234</v>
      </c>
      <c r="B69" s="78">
        <v>60</v>
      </c>
      <c r="C69" s="205">
        <f>'Daily Feed Intake'!C67-'Daily Feed Intake'!D67</f>
        <v>0</v>
      </c>
      <c r="D69" s="206">
        <f>C69/Dead!B67</f>
        <v>0</v>
      </c>
      <c r="E69" s="205">
        <f>'Daily Feed Intake'!G67-'Daily Feed Intake'!H67</f>
        <v>0</v>
      </c>
      <c r="F69" s="206">
        <f>E69/Dead!D67</f>
        <v>0</v>
      </c>
      <c r="G69" s="205">
        <f>'Daily Feed Intake'!K67-'Daily Feed Intake'!L67</f>
        <v>0</v>
      </c>
      <c r="H69" s="206">
        <f>G69/Dead!F67</f>
        <v>0</v>
      </c>
      <c r="I69" s="205">
        <f>'Daily Feed Intake'!O67-'Daily Feed Intake'!P67</f>
        <v>0</v>
      </c>
      <c r="J69" s="206">
        <f>I69/Dead!H67</f>
        <v>0</v>
      </c>
      <c r="K69" s="205">
        <f>'Daily Feed Intake'!S67-'Daily Feed Intake'!T67</f>
        <v>0</v>
      </c>
      <c r="L69" s="206">
        <f>K69/Dead!J67</f>
        <v>0</v>
      </c>
      <c r="M69" s="205">
        <f>'Daily Feed Intake'!W67-'Daily Feed Intake'!Y67</f>
        <v>0</v>
      </c>
      <c r="N69" s="206">
        <f>M69/Dead!L67</f>
        <v>0</v>
      </c>
      <c r="O69" s="205">
        <f>'Daily Feed Intake'!AA67-'Daily Feed Intake'!AB67</f>
        <v>0</v>
      </c>
      <c r="P69" s="206">
        <f>O69/Dead!N67</f>
        <v>0</v>
      </c>
      <c r="Q69" s="205">
        <f>'Daily Feed Intake'!AE67-'Daily Feed Intake'!AF67</f>
        <v>0</v>
      </c>
      <c r="R69" s="206">
        <f>Q69/Dead!P67</f>
        <v>0</v>
      </c>
      <c r="S69" s="205">
        <f>'Daily Feed Intake'!AI67-'Daily Feed Intake'!AJ67</f>
        <v>0</v>
      </c>
      <c r="T69" s="206">
        <f>S69/Dead!R67</f>
        <v>0</v>
      </c>
      <c r="U69" s="205">
        <f>'Daily Feed Intake'!AM67-'Daily Feed Intake'!AN67</f>
        <v>0</v>
      </c>
      <c r="V69" s="206">
        <f>U69/Dead!T67</f>
        <v>0</v>
      </c>
      <c r="W69" s="205">
        <f>'Daily Feed Intake'!AQ67-'Daily Feed Intake'!AR67</f>
        <v>0</v>
      </c>
      <c r="X69" s="206">
        <f>W69/Dead!V67</f>
        <v>0</v>
      </c>
      <c r="Y69" s="205">
        <f>'Daily Feed Intake'!AU67-'Daily Feed Intake'!AV67</f>
        <v>0</v>
      </c>
      <c r="Z69" s="206">
        <f>Y69/Dead!X67</f>
        <v>0</v>
      </c>
      <c r="AA69" s="205">
        <f>'Daily Feed Intake'!AY67-'Daily Feed Intake'!AZ67</f>
        <v>0</v>
      </c>
      <c r="AB69" s="206">
        <f>AA69/Dead!Z67</f>
        <v>0</v>
      </c>
      <c r="AC69" s="205">
        <f>'Daily Feed Intake'!BC67-'Daily Feed Intake'!BD67</f>
        <v>0</v>
      </c>
      <c r="AD69" s="206">
        <f>AC69/Dead!AB67</f>
        <v>0</v>
      </c>
      <c r="AE69" s="205">
        <f>'Daily Feed Intake'!BG67-'Daily Feed Intake'!BH67</f>
        <v>0</v>
      </c>
      <c r="AF69" s="206">
        <f>AE69/Dead!AD67</f>
        <v>0</v>
      </c>
    </row>
    <row r="70" spans="1:32" ht="15" thickBot="1" x14ac:dyDescent="0.4">
      <c r="A70" s="203">
        <v>44235</v>
      </c>
      <c r="B70" s="78">
        <v>61</v>
      </c>
      <c r="C70" s="205">
        <f>'Daily Feed Intake'!C68-'Daily Feed Intake'!D68</f>
        <v>119.53</v>
      </c>
      <c r="D70" s="206">
        <f>C70/Dead!B68</f>
        <v>2.3906000000000001</v>
      </c>
      <c r="E70" s="205">
        <f>'Daily Feed Intake'!G68-'Daily Feed Intake'!H68</f>
        <v>120</v>
      </c>
      <c r="F70" s="206">
        <f>E70/Dead!D68</f>
        <v>2.4</v>
      </c>
      <c r="G70" s="205">
        <f>'Daily Feed Intake'!K68-'Daily Feed Intake'!L68</f>
        <v>120</v>
      </c>
      <c r="H70" s="206">
        <f>G70/Dead!F68</f>
        <v>2.4</v>
      </c>
      <c r="I70" s="205">
        <f>'Daily Feed Intake'!O68-'Daily Feed Intake'!P68</f>
        <v>120</v>
      </c>
      <c r="J70" s="206">
        <f>I70/Dead!H68</f>
        <v>2.4</v>
      </c>
      <c r="K70" s="205">
        <f>'Daily Feed Intake'!S68-'Daily Feed Intake'!T68</f>
        <v>116.96</v>
      </c>
      <c r="L70" s="206">
        <f>K70/Dead!J68</f>
        <v>2.3391999999999999</v>
      </c>
      <c r="M70" s="205">
        <f>'Daily Feed Intake'!W68-'Daily Feed Intake'!Y68</f>
        <v>119.81449036380501</v>
      </c>
      <c r="N70" s="206">
        <f>M70/Dead!L68</f>
        <v>2.3962898072761001</v>
      </c>
      <c r="O70" s="205">
        <f>'Daily Feed Intake'!AA68-'Daily Feed Intake'!AB68</f>
        <v>116</v>
      </c>
      <c r="P70" s="206">
        <f>O70/Dead!N68</f>
        <v>2.3199999999999998</v>
      </c>
      <c r="Q70" s="205">
        <f>'Daily Feed Intake'!AE68-'Daily Feed Intake'!AF68</f>
        <v>113.49</v>
      </c>
      <c r="R70" s="206">
        <f>Q70/Dead!P68</f>
        <v>2.2698</v>
      </c>
      <c r="S70" s="205">
        <f>'Daily Feed Intake'!AI68-'Daily Feed Intake'!AJ68</f>
        <v>113.51</v>
      </c>
      <c r="T70" s="206">
        <f>S70/Dead!R68</f>
        <v>2.2702</v>
      </c>
      <c r="U70" s="205">
        <f>'Daily Feed Intake'!AM68-'Daily Feed Intake'!AN68</f>
        <v>106.7</v>
      </c>
      <c r="V70" s="206">
        <f>U70/Dead!T68</f>
        <v>2.1339999999999999</v>
      </c>
      <c r="W70" s="205">
        <f>'Daily Feed Intake'!AQ68-'Daily Feed Intake'!AR68</f>
        <v>113.41</v>
      </c>
      <c r="X70" s="206">
        <f>W70/Dead!V68</f>
        <v>2.2681999999999998</v>
      </c>
      <c r="Y70" s="205">
        <f>'Daily Feed Intake'!AU68-'Daily Feed Intake'!AV68</f>
        <v>119.34</v>
      </c>
      <c r="Z70" s="206">
        <f>Y70/Dead!X68</f>
        <v>2.3868</v>
      </c>
      <c r="AA70" s="205">
        <f>'Daily Feed Intake'!AY68-'Daily Feed Intake'!AZ68</f>
        <v>116.15</v>
      </c>
      <c r="AB70" s="206">
        <f>AA70/Dead!Z68</f>
        <v>2.323</v>
      </c>
      <c r="AC70" s="205">
        <f>'Daily Feed Intake'!BC68-'Daily Feed Intake'!BD68</f>
        <v>112.3</v>
      </c>
      <c r="AD70" s="206">
        <f>AC70/Dead!AB68</f>
        <v>2.246</v>
      </c>
      <c r="AE70" s="205">
        <f>'Daily Feed Intake'!BG68-'Daily Feed Intake'!BH68</f>
        <v>104.11</v>
      </c>
      <c r="AF70" s="206">
        <f>AE70/Dead!AD68</f>
        <v>2.0821999999999998</v>
      </c>
    </row>
    <row r="71" spans="1:32" ht="15" thickBot="1" x14ac:dyDescent="0.4">
      <c r="A71" s="203">
        <v>44236</v>
      </c>
      <c r="B71" s="78">
        <v>62</v>
      </c>
      <c r="C71" s="205">
        <f>'Daily Feed Intake'!C69-'Daily Feed Intake'!D69</f>
        <v>110.02</v>
      </c>
      <c r="D71" s="206">
        <f>C71/Dead!B69</f>
        <v>2.2004000000000001</v>
      </c>
      <c r="E71" s="205">
        <f>'Daily Feed Intake'!G69-'Daily Feed Intake'!H69</f>
        <v>115.9</v>
      </c>
      <c r="F71" s="206">
        <f>E71/Dead!D69</f>
        <v>2.3180000000000001</v>
      </c>
      <c r="G71" s="205">
        <f>'Daily Feed Intake'!K69-'Daily Feed Intake'!L69</f>
        <v>119.87</v>
      </c>
      <c r="H71" s="206">
        <f>G71/Dead!F69</f>
        <v>2.3974000000000002</v>
      </c>
      <c r="I71" s="205">
        <f>'Daily Feed Intake'!O69-'Daily Feed Intake'!P69</f>
        <v>118.97</v>
      </c>
      <c r="J71" s="206">
        <f>I71/Dead!H69</f>
        <v>2.3794</v>
      </c>
      <c r="K71" s="205">
        <f>'Daily Feed Intake'!S69-'Daily Feed Intake'!T69</f>
        <v>110.59</v>
      </c>
      <c r="L71" s="206">
        <f>K71/Dead!J69</f>
        <v>2.2118000000000002</v>
      </c>
      <c r="M71" s="205">
        <f>'Daily Feed Intake'!W69-'Daily Feed Intake'!Y69</f>
        <v>115.80542100381325</v>
      </c>
      <c r="N71" s="206">
        <f>M71/Dead!L69</f>
        <v>2.3161084200762652</v>
      </c>
      <c r="O71" s="205">
        <f>'Daily Feed Intake'!AA69-'Daily Feed Intake'!AB69</f>
        <v>94.960000000000008</v>
      </c>
      <c r="P71" s="206">
        <f>O71/Dead!N69</f>
        <v>1.8992000000000002</v>
      </c>
      <c r="Q71" s="205">
        <f>'Daily Feed Intake'!AE69-'Daily Feed Intake'!AF69</f>
        <v>115.43</v>
      </c>
      <c r="R71" s="206">
        <f>Q71/Dead!P69</f>
        <v>2.3086000000000002</v>
      </c>
      <c r="S71" s="205">
        <f>'Daily Feed Intake'!AI69-'Daily Feed Intake'!AJ69</f>
        <v>113.52</v>
      </c>
      <c r="T71" s="206">
        <f>S71/Dead!R69</f>
        <v>2.2704</v>
      </c>
      <c r="U71" s="205">
        <f>'Daily Feed Intake'!AM69-'Daily Feed Intake'!AN69</f>
        <v>96.11</v>
      </c>
      <c r="V71" s="206">
        <f>U71/Dead!T69</f>
        <v>1.9221999999999999</v>
      </c>
      <c r="W71" s="205">
        <f>'Daily Feed Intake'!AQ69-'Daily Feed Intake'!AR69</f>
        <v>102.31</v>
      </c>
      <c r="X71" s="206">
        <f>W71/Dead!V69</f>
        <v>2.0462000000000002</v>
      </c>
      <c r="Y71" s="205">
        <f>'Daily Feed Intake'!AU69-'Daily Feed Intake'!AV69</f>
        <v>118.4</v>
      </c>
      <c r="Z71" s="206">
        <f>Y71/Dead!X69</f>
        <v>2.3680000000000003</v>
      </c>
      <c r="AA71" s="205">
        <f>'Daily Feed Intake'!AY69-'Daily Feed Intake'!AZ69</f>
        <v>103.71000000000001</v>
      </c>
      <c r="AB71" s="206">
        <f>AA71/Dead!Z69</f>
        <v>2.0742000000000003</v>
      </c>
      <c r="AC71" s="205">
        <f>'Daily Feed Intake'!BC69-'Daily Feed Intake'!BD69</f>
        <v>95.82</v>
      </c>
      <c r="AD71" s="206">
        <f>AC71/Dead!AB69</f>
        <v>1.9163999999999999</v>
      </c>
      <c r="AE71" s="205">
        <f>'Daily Feed Intake'!BG69-'Daily Feed Intake'!BH69</f>
        <v>107.92</v>
      </c>
      <c r="AF71" s="206">
        <f>AE71/Dead!AD69</f>
        <v>2.1583999999999999</v>
      </c>
    </row>
    <row r="72" spans="1:32" ht="15" thickBot="1" x14ac:dyDescent="0.4">
      <c r="A72" s="203">
        <v>44237</v>
      </c>
      <c r="B72" s="78">
        <v>63</v>
      </c>
      <c r="C72" s="205">
        <f>'Daily Feed Intake'!C70-'Daily Feed Intake'!D70</f>
        <v>115.97</v>
      </c>
      <c r="D72" s="206">
        <f>C72/Dead!B70</f>
        <v>2.3193999999999999</v>
      </c>
      <c r="E72" s="205">
        <f>'Daily Feed Intake'!G70-'Daily Feed Intake'!H70</f>
        <v>115.43</v>
      </c>
      <c r="F72" s="206">
        <f>E72/Dead!D70</f>
        <v>2.3086000000000002</v>
      </c>
      <c r="G72" s="205">
        <f>'Daily Feed Intake'!K70-'Daily Feed Intake'!L70</f>
        <v>114.09</v>
      </c>
      <c r="H72" s="206">
        <f>G72/Dead!F70</f>
        <v>2.2818000000000001</v>
      </c>
      <c r="I72" s="205">
        <f>'Daily Feed Intake'!O70-'Daily Feed Intake'!P70</f>
        <v>117.27</v>
      </c>
      <c r="J72" s="206">
        <f>I72/Dead!H70</f>
        <v>2.3453999999999997</v>
      </c>
      <c r="K72" s="205">
        <f>'Daily Feed Intake'!S70-'Daily Feed Intake'!T70</f>
        <v>94.14</v>
      </c>
      <c r="L72" s="206">
        <f>K72/Dead!J70</f>
        <v>1.8828</v>
      </c>
      <c r="M72" s="205">
        <f>'Daily Feed Intake'!W70-'Daily Feed Intake'!Y70</f>
        <v>119.54653200041224</v>
      </c>
      <c r="N72" s="206">
        <f>M72/Dead!L70</f>
        <v>2.3909306400082446</v>
      </c>
      <c r="O72" s="205">
        <f>'Daily Feed Intake'!AA70-'Daily Feed Intake'!AB70</f>
        <v>114.17</v>
      </c>
      <c r="P72" s="206">
        <f>O72/Dead!N70</f>
        <v>2.2833999999999999</v>
      </c>
      <c r="Q72" s="205">
        <f>'Daily Feed Intake'!AE70-'Daily Feed Intake'!AF70</f>
        <v>118.29</v>
      </c>
      <c r="R72" s="206">
        <f>Q72/Dead!P70</f>
        <v>2.3658000000000001</v>
      </c>
      <c r="S72" s="205">
        <f>'Daily Feed Intake'!AI70-'Daily Feed Intake'!AJ70</f>
        <v>116.54</v>
      </c>
      <c r="T72" s="206">
        <f>S72/Dead!R70</f>
        <v>2.3308</v>
      </c>
      <c r="U72" s="205">
        <f>'Daily Feed Intake'!AM70-'Daily Feed Intake'!AN70</f>
        <v>99.210000000000008</v>
      </c>
      <c r="V72" s="206">
        <f>U72/Dead!T70</f>
        <v>1.9842000000000002</v>
      </c>
      <c r="W72" s="205">
        <f>'Daily Feed Intake'!AQ70-'Daily Feed Intake'!AR70</f>
        <v>104.59</v>
      </c>
      <c r="X72" s="206">
        <f>W72/Dead!V70</f>
        <v>2.0918000000000001</v>
      </c>
      <c r="Y72" s="205">
        <f>'Daily Feed Intake'!AU70-'Daily Feed Intake'!AV70</f>
        <v>84.75</v>
      </c>
      <c r="Z72" s="206">
        <f>Y72/Dead!X70</f>
        <v>1.6950000000000001</v>
      </c>
      <c r="AA72" s="205">
        <f>'Daily Feed Intake'!AY70-'Daily Feed Intake'!AZ70</f>
        <v>111.71000000000001</v>
      </c>
      <c r="AB72" s="206">
        <f>AA72/Dead!Z70</f>
        <v>2.2342</v>
      </c>
      <c r="AC72" s="205">
        <f>'Daily Feed Intake'!BC70-'Daily Feed Intake'!BD70</f>
        <v>109.46000000000001</v>
      </c>
      <c r="AD72" s="206">
        <f>AC72/Dead!AB70</f>
        <v>2.1892</v>
      </c>
      <c r="AE72" s="205">
        <f>'Daily Feed Intake'!BG70-'Daily Feed Intake'!BH70</f>
        <v>78.740000000000009</v>
      </c>
      <c r="AF72" s="206">
        <f>AE72/Dead!AD70</f>
        <v>1.5748000000000002</v>
      </c>
    </row>
    <row r="73" spans="1:32" ht="15" thickBot="1" x14ac:dyDescent="0.4">
      <c r="A73" s="203">
        <v>44238</v>
      </c>
      <c r="B73" s="78">
        <v>64</v>
      </c>
      <c r="C73" s="205">
        <f>'Daily Feed Intake'!C71-'Daily Feed Intake'!D71</f>
        <v>108.74</v>
      </c>
      <c r="D73" s="206">
        <f>C73/Dead!B71</f>
        <v>2.1747999999999998</v>
      </c>
      <c r="E73" s="205">
        <f>'Daily Feed Intake'!G71-'Daily Feed Intake'!H71</f>
        <v>119.72</v>
      </c>
      <c r="F73" s="206">
        <f>E73/Dead!D71</f>
        <v>2.3944000000000001</v>
      </c>
      <c r="G73" s="205">
        <f>'Daily Feed Intake'!K71-'Daily Feed Intake'!L71</f>
        <v>119.62</v>
      </c>
      <c r="H73" s="206">
        <f>G73/Dead!F71</f>
        <v>2.3924000000000003</v>
      </c>
      <c r="I73" s="205">
        <f>'Daily Feed Intake'!O71-'Daily Feed Intake'!P71</f>
        <v>119.32</v>
      </c>
      <c r="J73" s="206">
        <f>I73/Dead!H71</f>
        <v>2.3864000000000001</v>
      </c>
      <c r="K73" s="205">
        <f>'Daily Feed Intake'!S71-'Daily Feed Intake'!T71</f>
        <v>119.09</v>
      </c>
      <c r="L73" s="206">
        <f>K73/Dead!J71</f>
        <v>2.3818000000000001</v>
      </c>
      <c r="M73" s="205">
        <f>'Daily Feed Intake'!W71-'Daily Feed Intake'!Y71</f>
        <v>119.74234772750695</v>
      </c>
      <c r="N73" s="206">
        <f>M73/Dead!L71</f>
        <v>2.3948469545501392</v>
      </c>
      <c r="O73" s="205">
        <f>'Daily Feed Intake'!AA71-'Daily Feed Intake'!AB71</f>
        <v>111.96000000000001</v>
      </c>
      <c r="P73" s="206">
        <f>O73/Dead!N71</f>
        <v>2.2392000000000003</v>
      </c>
      <c r="Q73" s="205">
        <f>'Daily Feed Intake'!AE71-'Daily Feed Intake'!AF71</f>
        <v>118.66</v>
      </c>
      <c r="R73" s="206">
        <f>Q73/Dead!P71</f>
        <v>2.3731999999999998</v>
      </c>
      <c r="S73" s="205">
        <f>'Daily Feed Intake'!AI71-'Daily Feed Intake'!AJ71</f>
        <v>118.74</v>
      </c>
      <c r="T73" s="206">
        <f>S73/Dead!R71</f>
        <v>2.3748</v>
      </c>
      <c r="U73" s="205">
        <f>'Daily Feed Intake'!AM71-'Daily Feed Intake'!AN71</f>
        <v>106.87</v>
      </c>
      <c r="V73" s="206">
        <f>U73/Dead!T71</f>
        <v>2.1374</v>
      </c>
      <c r="W73" s="205">
        <f>'Daily Feed Intake'!AQ71-'Daily Feed Intake'!AR71</f>
        <v>119.57</v>
      </c>
      <c r="X73" s="206">
        <f>W73/Dead!V71</f>
        <v>2.3914</v>
      </c>
      <c r="Y73" s="205">
        <f>'Daily Feed Intake'!AU71-'Daily Feed Intake'!AV71</f>
        <v>118.52</v>
      </c>
      <c r="Z73" s="206">
        <f>Y73/Dead!X71</f>
        <v>2.3704000000000001</v>
      </c>
      <c r="AA73" s="205">
        <f>'Daily Feed Intake'!AY71-'Daily Feed Intake'!AZ71</f>
        <v>117.62</v>
      </c>
      <c r="AB73" s="206">
        <f>AA73/Dead!Z71</f>
        <v>2.3524000000000003</v>
      </c>
      <c r="AC73" s="205">
        <f>'Daily Feed Intake'!BC71-'Daily Feed Intake'!BD71</f>
        <v>116.74</v>
      </c>
      <c r="AD73" s="206">
        <f>AC73/Dead!AB71</f>
        <v>2.3348</v>
      </c>
      <c r="AE73" s="205">
        <f>'Daily Feed Intake'!BG71-'Daily Feed Intake'!BH71</f>
        <v>112.65</v>
      </c>
      <c r="AF73" s="206">
        <f>AE73/Dead!AD71</f>
        <v>2.2530000000000001</v>
      </c>
    </row>
    <row r="74" spans="1:32" ht="15" thickBot="1" x14ac:dyDescent="0.4">
      <c r="A74" s="203">
        <v>44239</v>
      </c>
      <c r="B74" s="78">
        <v>65</v>
      </c>
      <c r="C74" s="205">
        <f>'Daily Feed Intake'!C72-'Daily Feed Intake'!D72</f>
        <v>56.53</v>
      </c>
      <c r="D74" s="206">
        <f>C74/Dead!B72</f>
        <v>1.1306</v>
      </c>
      <c r="E74" s="205">
        <f>'Daily Feed Intake'!G72-'Daily Feed Intake'!H72</f>
        <v>111.21000000000001</v>
      </c>
      <c r="F74" s="206">
        <f>E74/Dead!D72</f>
        <v>2.2242000000000002</v>
      </c>
      <c r="G74" s="205">
        <f>'Daily Feed Intake'!K72-'Daily Feed Intake'!L72</f>
        <v>115.33</v>
      </c>
      <c r="H74" s="206">
        <f>G74/Dead!F72</f>
        <v>2.3066</v>
      </c>
      <c r="I74" s="205">
        <f>'Daily Feed Intake'!O72-'Daily Feed Intake'!P72</f>
        <v>115.26</v>
      </c>
      <c r="J74" s="206">
        <f>I74/Dead!H72</f>
        <v>2.3052000000000001</v>
      </c>
      <c r="K74" s="205">
        <f>'Daily Feed Intake'!S72-'Daily Feed Intake'!T72</f>
        <v>114.45</v>
      </c>
      <c r="L74" s="206">
        <f>K74/Dead!J72</f>
        <v>2.2890000000000001</v>
      </c>
      <c r="M74" s="205">
        <f>'Daily Feed Intake'!W72-'Daily Feed Intake'!Y72</f>
        <v>106.33412346696898</v>
      </c>
      <c r="N74" s="206">
        <f>M74/Dead!L72</f>
        <v>2.1266824693393795</v>
      </c>
      <c r="O74" s="205">
        <f>'Daily Feed Intake'!AA72-'Daily Feed Intake'!AB72</f>
        <v>94.81</v>
      </c>
      <c r="P74" s="206">
        <f>O74/Dead!N72</f>
        <v>1.8962000000000001</v>
      </c>
      <c r="Q74" s="205">
        <f>'Daily Feed Intake'!AE72-'Daily Feed Intake'!AF72</f>
        <v>103.12</v>
      </c>
      <c r="R74" s="206">
        <f>Q74/Dead!P72</f>
        <v>2.0624000000000002</v>
      </c>
      <c r="S74" s="205">
        <f>'Daily Feed Intake'!AI72-'Daily Feed Intake'!AJ72</f>
        <v>97.36</v>
      </c>
      <c r="T74" s="206">
        <f>S74/Dead!R72</f>
        <v>1.9472</v>
      </c>
      <c r="U74" s="205">
        <f>'Daily Feed Intake'!AM72-'Daily Feed Intake'!AN72</f>
        <v>75.25</v>
      </c>
      <c r="V74" s="206">
        <f>U74/Dead!T72</f>
        <v>1.5049999999999999</v>
      </c>
      <c r="W74" s="205">
        <f>'Daily Feed Intake'!AQ72-'Daily Feed Intake'!AR72</f>
        <v>81.75</v>
      </c>
      <c r="X74" s="206">
        <f>W74/Dead!V72</f>
        <v>1.635</v>
      </c>
      <c r="Y74" s="205">
        <f>'Daily Feed Intake'!AU72-'Daily Feed Intake'!AV72</f>
        <v>110.09</v>
      </c>
      <c r="Z74" s="206">
        <f>Y74/Dead!X72</f>
        <v>2.2018</v>
      </c>
      <c r="AA74" s="205">
        <f>'Daily Feed Intake'!AY72-'Daily Feed Intake'!AZ72</f>
        <v>92.22</v>
      </c>
      <c r="AB74" s="206">
        <f>AA74/Dead!Z72</f>
        <v>1.8444</v>
      </c>
      <c r="AC74" s="205">
        <f>'Daily Feed Intake'!BC72-'Daily Feed Intake'!BD72</f>
        <v>76.22999999999999</v>
      </c>
      <c r="AD74" s="206">
        <f>AC74/Dead!AB72</f>
        <v>1.5245999999999997</v>
      </c>
      <c r="AE74" s="205">
        <f>'Daily Feed Intake'!BG72-'Daily Feed Intake'!BH72</f>
        <v>84.25</v>
      </c>
      <c r="AF74" s="206">
        <f>AE74/Dead!AD72</f>
        <v>1.6850000000000001</v>
      </c>
    </row>
    <row r="75" spans="1:32" ht="15" thickBot="1" x14ac:dyDescent="0.4">
      <c r="A75" s="203">
        <v>44240</v>
      </c>
      <c r="B75" s="78">
        <v>66</v>
      </c>
      <c r="C75" s="205">
        <f>'Daily Feed Intake'!C73-'Daily Feed Intake'!D73</f>
        <v>80.13</v>
      </c>
      <c r="D75" s="206">
        <f>C75/Dead!B73</f>
        <v>1.6025999999999998</v>
      </c>
      <c r="E75" s="205">
        <f>'Daily Feed Intake'!G73-'Daily Feed Intake'!H73</f>
        <v>110.44</v>
      </c>
      <c r="F75" s="206">
        <f>E75/Dead!D73</f>
        <v>2.2088000000000001</v>
      </c>
      <c r="G75" s="205">
        <f>'Daily Feed Intake'!K73-'Daily Feed Intake'!L73</f>
        <v>106</v>
      </c>
      <c r="H75" s="206">
        <f>G75/Dead!F73</f>
        <v>2.12</v>
      </c>
      <c r="I75" s="205">
        <f>'Daily Feed Intake'!O73-'Daily Feed Intake'!P73</f>
        <v>116.37</v>
      </c>
      <c r="J75" s="206">
        <f>I75/Dead!H73</f>
        <v>2.3273999999999999</v>
      </c>
      <c r="K75" s="205">
        <f>'Daily Feed Intake'!S73-'Daily Feed Intake'!T73</f>
        <v>98.4</v>
      </c>
      <c r="L75" s="206">
        <f>K75/Dead!J73</f>
        <v>1.9680000000000002</v>
      </c>
      <c r="M75" s="205">
        <f>'Daily Feed Intake'!W73-'Daily Feed Intake'!Y73</f>
        <v>114.48624136864888</v>
      </c>
      <c r="N75" s="206">
        <f>M75/Dead!L73</f>
        <v>2.2897248273729773</v>
      </c>
      <c r="O75" s="205">
        <f>'Daily Feed Intake'!AA73-'Daily Feed Intake'!AB73</f>
        <v>108.68</v>
      </c>
      <c r="P75" s="206">
        <f>O75/Dead!N73</f>
        <v>2.1736</v>
      </c>
      <c r="Q75" s="205">
        <f>'Daily Feed Intake'!AE73-'Daily Feed Intake'!AF73</f>
        <v>104.28999999999999</v>
      </c>
      <c r="R75" s="206">
        <f>Q75/Dead!P73</f>
        <v>2.0857999999999999</v>
      </c>
      <c r="S75" s="205">
        <f>'Daily Feed Intake'!AI73-'Daily Feed Intake'!AJ73</f>
        <v>104.48</v>
      </c>
      <c r="T75" s="206">
        <f>S75/Dead!R73</f>
        <v>2.0895999999999999</v>
      </c>
      <c r="U75" s="205">
        <f>'Daily Feed Intake'!AM73-'Daily Feed Intake'!AN73</f>
        <v>98.44</v>
      </c>
      <c r="V75" s="206">
        <f>U75/Dead!T73</f>
        <v>1.9687999999999999</v>
      </c>
      <c r="W75" s="205">
        <f>'Daily Feed Intake'!AQ73-'Daily Feed Intake'!AR73</f>
        <v>72.06</v>
      </c>
      <c r="X75" s="206">
        <f>W75/Dead!V73</f>
        <v>1.4412</v>
      </c>
      <c r="Y75" s="205">
        <f>'Daily Feed Intake'!AU73-'Daily Feed Intake'!AV73</f>
        <v>105.92</v>
      </c>
      <c r="Z75" s="206">
        <f>Y75/Dead!X73</f>
        <v>2.1183999999999998</v>
      </c>
      <c r="AA75" s="205">
        <f>'Daily Feed Intake'!AY73-'Daily Feed Intake'!AZ73</f>
        <v>101.78</v>
      </c>
      <c r="AB75" s="206">
        <f>AA75/Dead!Z73</f>
        <v>2.0356000000000001</v>
      </c>
      <c r="AC75" s="205">
        <f>'Daily Feed Intake'!BC73-'Daily Feed Intake'!BD73</f>
        <v>93.94</v>
      </c>
      <c r="AD75" s="206">
        <f>AC75/Dead!AB73</f>
        <v>1.8788</v>
      </c>
      <c r="AE75" s="205">
        <f>'Daily Feed Intake'!BG73-'Daily Feed Intake'!BH73</f>
        <v>100.9</v>
      </c>
      <c r="AF75" s="206">
        <f>AE75/Dead!AD73</f>
        <v>2.0180000000000002</v>
      </c>
    </row>
    <row r="76" spans="1:32" ht="15" thickBot="1" x14ac:dyDescent="0.4">
      <c r="A76" s="203">
        <v>44241</v>
      </c>
      <c r="B76" s="78">
        <v>67</v>
      </c>
      <c r="C76" s="205">
        <f>'Daily Feed Intake'!C74-'Daily Feed Intake'!D74</f>
        <v>0</v>
      </c>
      <c r="D76" s="206">
        <f>C76/Dead!B74</f>
        <v>0</v>
      </c>
      <c r="E76" s="205">
        <f>'Daily Feed Intake'!G74-'Daily Feed Intake'!H74</f>
        <v>0</v>
      </c>
      <c r="F76" s="206">
        <f>E76/Dead!D74</f>
        <v>0</v>
      </c>
      <c r="G76" s="205">
        <f>'Daily Feed Intake'!K74-'Daily Feed Intake'!L74</f>
        <v>0</v>
      </c>
      <c r="H76" s="206">
        <f>G76/Dead!F74</f>
        <v>0</v>
      </c>
      <c r="I76" s="205">
        <f>'Daily Feed Intake'!O74-'Daily Feed Intake'!P74</f>
        <v>0</v>
      </c>
      <c r="J76" s="206">
        <f>I76/Dead!H74</f>
        <v>0</v>
      </c>
      <c r="K76" s="205">
        <f>'Daily Feed Intake'!S74-'Daily Feed Intake'!T74</f>
        <v>0</v>
      </c>
      <c r="L76" s="206">
        <f>K76/Dead!J74</f>
        <v>0</v>
      </c>
      <c r="M76" s="205">
        <f>'Daily Feed Intake'!W74-'Daily Feed Intake'!Y74</f>
        <v>0</v>
      </c>
      <c r="N76" s="206">
        <f>M76/Dead!L74</f>
        <v>0</v>
      </c>
      <c r="O76" s="205">
        <f>'Daily Feed Intake'!AA74-'Daily Feed Intake'!AB74</f>
        <v>0</v>
      </c>
      <c r="P76" s="206">
        <f>O76/Dead!N74</f>
        <v>0</v>
      </c>
      <c r="Q76" s="205">
        <f>'Daily Feed Intake'!AE74-'Daily Feed Intake'!AF74</f>
        <v>0</v>
      </c>
      <c r="R76" s="206">
        <f>Q76/Dead!P74</f>
        <v>0</v>
      </c>
      <c r="S76" s="205">
        <f>'Daily Feed Intake'!AI74-'Daily Feed Intake'!AJ74</f>
        <v>0</v>
      </c>
      <c r="T76" s="206">
        <f>S76/Dead!R74</f>
        <v>0</v>
      </c>
      <c r="U76" s="205">
        <f>'Daily Feed Intake'!AM74-'Daily Feed Intake'!AN74</f>
        <v>0</v>
      </c>
      <c r="V76" s="206">
        <f>U76/Dead!T74</f>
        <v>0</v>
      </c>
      <c r="W76" s="205">
        <f>'Daily Feed Intake'!AQ74-'Daily Feed Intake'!AR74</f>
        <v>0</v>
      </c>
      <c r="X76" s="206">
        <f>W76/Dead!V74</f>
        <v>0</v>
      </c>
      <c r="Y76" s="205">
        <f>'Daily Feed Intake'!AU74-'Daily Feed Intake'!AV74</f>
        <v>0</v>
      </c>
      <c r="Z76" s="206">
        <f>Y76/Dead!X74</f>
        <v>0</v>
      </c>
      <c r="AA76" s="205">
        <f>'Daily Feed Intake'!AY74-'Daily Feed Intake'!AZ74</f>
        <v>120</v>
      </c>
      <c r="AB76" s="206">
        <f>AA76/Dead!Z74</f>
        <v>2.4</v>
      </c>
      <c r="AC76" s="205">
        <f>'Daily Feed Intake'!BC74-'Daily Feed Intake'!BD74</f>
        <v>0</v>
      </c>
      <c r="AD76" s="206">
        <f>AC76/Dead!AB74</f>
        <v>0</v>
      </c>
      <c r="AE76" s="205">
        <f>'Daily Feed Intake'!BG74-'Daily Feed Intake'!BH74</f>
        <v>0</v>
      </c>
      <c r="AF76" s="206">
        <f>AE76/Dead!AD74</f>
        <v>0</v>
      </c>
    </row>
    <row r="77" spans="1:32" ht="15" thickBot="1" x14ac:dyDescent="0.4">
      <c r="A77" s="203">
        <v>44242</v>
      </c>
      <c r="B77" s="78">
        <v>68</v>
      </c>
      <c r="C77" s="205">
        <f>'Daily Feed Intake'!C75-'Daily Feed Intake'!D75</f>
        <v>86.38</v>
      </c>
      <c r="D77" s="206">
        <f>C77/Dead!B75</f>
        <v>1.7275999999999998</v>
      </c>
      <c r="E77" s="205">
        <f>'Daily Feed Intake'!G75-'Daily Feed Intake'!H75</f>
        <v>118.69</v>
      </c>
      <c r="F77" s="206">
        <f>E77/Dead!D75</f>
        <v>2.3738000000000001</v>
      </c>
      <c r="G77" s="205">
        <f>'Daily Feed Intake'!K75-'Daily Feed Intake'!L75</f>
        <v>118.86</v>
      </c>
      <c r="H77" s="206">
        <f>G77/Dead!F75</f>
        <v>2.3772000000000002</v>
      </c>
      <c r="I77" s="205">
        <f>'Daily Feed Intake'!O75-'Daily Feed Intake'!P75</f>
        <v>119.95</v>
      </c>
      <c r="J77" s="206">
        <f>I77/Dead!H75</f>
        <v>2.399</v>
      </c>
      <c r="K77" s="205">
        <f>'Daily Feed Intake'!S75-'Daily Feed Intake'!T75</f>
        <v>117.16</v>
      </c>
      <c r="L77" s="206">
        <f>K77/Dead!J75</f>
        <v>2.3431999999999999</v>
      </c>
      <c r="M77" s="205">
        <f>'Daily Feed Intake'!W75-'Daily Feed Intake'!Y75</f>
        <v>118.47469854684118</v>
      </c>
      <c r="N77" s="206">
        <f>M77/Dead!L75</f>
        <v>2.3694939709368237</v>
      </c>
      <c r="O77" s="205">
        <f>'Daily Feed Intake'!AA75-'Daily Feed Intake'!AB75</f>
        <v>113.93</v>
      </c>
      <c r="P77" s="206">
        <f>O77/Dead!N75</f>
        <v>2.2786</v>
      </c>
      <c r="Q77" s="205">
        <f>'Daily Feed Intake'!AE75-'Daily Feed Intake'!AF75</f>
        <v>112.47</v>
      </c>
      <c r="R77" s="206">
        <f>Q77/Dead!P75</f>
        <v>2.2494000000000001</v>
      </c>
      <c r="S77" s="205">
        <f>'Daily Feed Intake'!AI75-'Daily Feed Intake'!AJ75</f>
        <v>116.35</v>
      </c>
      <c r="T77" s="206">
        <f>S77/Dead!R75</f>
        <v>2.327</v>
      </c>
      <c r="U77" s="205">
        <f>'Daily Feed Intake'!AM75-'Daily Feed Intake'!AN75</f>
        <v>103.71000000000001</v>
      </c>
      <c r="V77" s="206">
        <f>U77/Dead!T75</f>
        <v>2.0742000000000003</v>
      </c>
      <c r="W77" s="205">
        <f>'Daily Feed Intake'!AQ75-'Daily Feed Intake'!AR75</f>
        <v>111.73</v>
      </c>
      <c r="X77" s="206">
        <f>W77/Dead!V75</f>
        <v>2.2345999999999999</v>
      </c>
      <c r="Y77" s="205">
        <f>'Daily Feed Intake'!AU75-'Daily Feed Intake'!AV75</f>
        <v>111.47</v>
      </c>
      <c r="Z77" s="206">
        <f>Y77/Dead!X75</f>
        <v>2.2294</v>
      </c>
      <c r="AA77" s="205">
        <f>'Daily Feed Intake'!AY75-'Daily Feed Intake'!AZ75</f>
        <v>114.08</v>
      </c>
      <c r="AB77" s="206">
        <f>AA77/Dead!Z75</f>
        <v>2.2816000000000001</v>
      </c>
      <c r="AC77" s="205">
        <f>'Daily Feed Intake'!BC75-'Daily Feed Intake'!BD75</f>
        <v>108.99</v>
      </c>
      <c r="AD77" s="206">
        <f>AC77/Dead!AB75</f>
        <v>2.1797999999999997</v>
      </c>
      <c r="AE77" s="205">
        <f>'Daily Feed Intake'!BG75-'Daily Feed Intake'!BH75</f>
        <v>107.25</v>
      </c>
      <c r="AF77" s="206">
        <f>AE77/Dead!AD75</f>
        <v>2.145</v>
      </c>
    </row>
    <row r="78" spans="1:32" ht="15" thickBot="1" x14ac:dyDescent="0.4">
      <c r="A78" s="203">
        <v>44243</v>
      </c>
      <c r="B78" s="78">
        <v>69</v>
      </c>
      <c r="C78" s="205">
        <f>'Daily Feed Intake'!C76-'Daily Feed Intake'!D76</f>
        <v>72.39</v>
      </c>
      <c r="D78" s="206">
        <f>C78/Dead!B76</f>
        <v>1.4478</v>
      </c>
      <c r="E78" s="205">
        <f>'Daily Feed Intake'!G76-'Daily Feed Intake'!H76</f>
        <v>92.05</v>
      </c>
      <c r="F78" s="206">
        <f>E78/Dead!D76</f>
        <v>1.841</v>
      </c>
      <c r="G78" s="205">
        <f>'Daily Feed Intake'!K76-'Daily Feed Intake'!L76</f>
        <v>84.34</v>
      </c>
      <c r="H78" s="206">
        <f>G78/Dead!F76</f>
        <v>1.6868000000000001</v>
      </c>
      <c r="I78" s="205">
        <f>'Daily Feed Intake'!O76-'Daily Feed Intake'!P76</f>
        <v>97.84</v>
      </c>
      <c r="J78" s="206">
        <f>I78/Dead!H76</f>
        <v>1.9568000000000001</v>
      </c>
      <c r="K78" s="205">
        <f>'Daily Feed Intake'!S76-'Daily Feed Intake'!T76</f>
        <v>108.13</v>
      </c>
      <c r="L78" s="206">
        <f>K78/Dead!J76</f>
        <v>2.1625999999999999</v>
      </c>
      <c r="M78" s="205">
        <f>'Daily Feed Intake'!W76-'Daily Feed Intake'!Y76</f>
        <v>84.062661032670306</v>
      </c>
      <c r="N78" s="206">
        <f>M78/Dead!L76</f>
        <v>1.6812532206534061</v>
      </c>
      <c r="O78" s="205">
        <f>'Daily Feed Intake'!AA76-'Daily Feed Intake'!AB76</f>
        <v>83.83</v>
      </c>
      <c r="P78" s="206">
        <f>O78/Dead!N76</f>
        <v>1.6765999999999999</v>
      </c>
      <c r="Q78" s="205">
        <f>'Daily Feed Intake'!AE76-'Daily Feed Intake'!AF76</f>
        <v>105.95</v>
      </c>
      <c r="R78" s="206">
        <f>Q78/Dead!P76</f>
        <v>2.1190000000000002</v>
      </c>
      <c r="S78" s="205">
        <f>'Daily Feed Intake'!AI76-'Daily Feed Intake'!AJ76</f>
        <v>92.84</v>
      </c>
      <c r="T78" s="206">
        <f>S78/Dead!R76</f>
        <v>1.8568</v>
      </c>
      <c r="U78" s="205">
        <f>'Daily Feed Intake'!AM76-'Daily Feed Intake'!AN76</f>
        <v>79.62</v>
      </c>
      <c r="V78" s="206">
        <f>U78/Dead!T76</f>
        <v>1.5924</v>
      </c>
      <c r="W78" s="205">
        <f>'Daily Feed Intake'!AQ76-'Daily Feed Intake'!AR76</f>
        <v>90.039999999999992</v>
      </c>
      <c r="X78" s="206">
        <f>W78/Dead!V76</f>
        <v>1.8007999999999997</v>
      </c>
      <c r="Y78" s="205">
        <f>'Daily Feed Intake'!AU76-'Daily Feed Intake'!AV76</f>
        <v>86.2</v>
      </c>
      <c r="Z78" s="206">
        <f>Y78/Dead!X76</f>
        <v>1.724</v>
      </c>
      <c r="AA78" s="205">
        <f>'Daily Feed Intake'!AY76-'Daily Feed Intake'!AZ76</f>
        <v>87.09</v>
      </c>
      <c r="AB78" s="206">
        <f>AA78/Dead!Z76</f>
        <v>1.7418</v>
      </c>
      <c r="AC78" s="205">
        <f>'Daily Feed Intake'!BC76-'Daily Feed Intake'!BD76</f>
        <v>84.66</v>
      </c>
      <c r="AD78" s="206">
        <f>AC78/Dead!AB76</f>
        <v>1.6932</v>
      </c>
      <c r="AE78" s="205">
        <f>'Daily Feed Intake'!BG76-'Daily Feed Intake'!BH76</f>
        <v>79.5</v>
      </c>
      <c r="AF78" s="206">
        <f>AE78/Dead!AD76</f>
        <v>1.59</v>
      </c>
    </row>
    <row r="79" spans="1:32" ht="15" thickBot="1" x14ac:dyDescent="0.4">
      <c r="A79" s="203">
        <v>44244</v>
      </c>
      <c r="B79" s="78">
        <v>70</v>
      </c>
      <c r="C79" s="205">
        <f>'Daily Feed Intake'!C77-'Daily Feed Intake'!D77</f>
        <v>90.9</v>
      </c>
      <c r="D79" s="206">
        <f>C79/Dead!B77</f>
        <v>1.8180000000000001</v>
      </c>
      <c r="E79" s="205">
        <f>'Daily Feed Intake'!G77-'Daily Feed Intake'!H77</f>
        <v>117.08</v>
      </c>
      <c r="F79" s="206">
        <f>E79/Dead!D77</f>
        <v>2.3416000000000001</v>
      </c>
      <c r="G79" s="205">
        <f>'Daily Feed Intake'!K77-'Daily Feed Intake'!L77</f>
        <v>126.1</v>
      </c>
      <c r="H79" s="206">
        <f>G79/Dead!F77</f>
        <v>2.5219999999999998</v>
      </c>
      <c r="I79" s="205">
        <f>'Daily Feed Intake'!O77-'Daily Feed Intake'!P77</f>
        <v>119.71000000000001</v>
      </c>
      <c r="J79" s="206">
        <f>I79/Dead!H77</f>
        <v>2.3942000000000001</v>
      </c>
      <c r="K79" s="205">
        <f>'Daily Feed Intake'!S77-'Daily Feed Intake'!T77</f>
        <v>102.52</v>
      </c>
      <c r="L79" s="206">
        <f>K79/Dead!J77</f>
        <v>2.0503999999999998</v>
      </c>
      <c r="M79" s="205">
        <f>'Daily Feed Intake'!W77-'Daily Feed Intake'!Y77</f>
        <v>113.25260228795219</v>
      </c>
      <c r="N79" s="206">
        <f>M79/Dead!L77</f>
        <v>2.2650520457590435</v>
      </c>
      <c r="O79" s="205">
        <f>'Daily Feed Intake'!AA77-'Daily Feed Intake'!AB77</f>
        <v>104.65</v>
      </c>
      <c r="P79" s="206">
        <f>O79/Dead!N77</f>
        <v>2.093</v>
      </c>
      <c r="Q79" s="205">
        <f>'Daily Feed Intake'!AE77-'Daily Feed Intake'!AF77</f>
        <v>102.62</v>
      </c>
      <c r="R79" s="206">
        <f>Q79/Dead!P77</f>
        <v>2.0524</v>
      </c>
      <c r="S79" s="205">
        <f>'Daily Feed Intake'!AI77-'Daily Feed Intake'!AJ77</f>
        <v>110.64</v>
      </c>
      <c r="T79" s="206">
        <f>S79/Dead!R77</f>
        <v>2.2128000000000001</v>
      </c>
      <c r="U79" s="205">
        <f>'Daily Feed Intake'!AM77-'Daily Feed Intake'!AN77</f>
        <v>87.08</v>
      </c>
      <c r="V79" s="206">
        <f>U79/Dead!T77</f>
        <v>1.7416</v>
      </c>
      <c r="W79" s="205">
        <f>'Daily Feed Intake'!AQ77-'Daily Feed Intake'!AR77</f>
        <v>100.81</v>
      </c>
      <c r="X79" s="206">
        <f>W79/Dead!V77</f>
        <v>2.0162</v>
      </c>
      <c r="Y79" s="205">
        <f>'Daily Feed Intake'!AU77-'Daily Feed Intake'!AV77</f>
        <v>116.88</v>
      </c>
      <c r="Z79" s="206">
        <f>Y79/Dead!X77</f>
        <v>2.3376000000000001</v>
      </c>
      <c r="AA79" s="205">
        <f>'Daily Feed Intake'!AY77-'Daily Feed Intake'!AZ77</f>
        <v>93.28</v>
      </c>
      <c r="AB79" s="206">
        <f>AA79/Dead!Z77</f>
        <v>1.8655999999999999</v>
      </c>
      <c r="AC79" s="205">
        <f>'Daily Feed Intake'!BC77-'Daily Feed Intake'!BD77</f>
        <v>94.11</v>
      </c>
      <c r="AD79" s="206">
        <f>AC79/Dead!AB77</f>
        <v>1.8822000000000001</v>
      </c>
      <c r="AE79" s="205">
        <f>'Daily Feed Intake'!BG77-'Daily Feed Intake'!BH77</f>
        <v>100.14</v>
      </c>
      <c r="AF79" s="206">
        <f>AE79/Dead!AD77</f>
        <v>2.0028000000000001</v>
      </c>
    </row>
    <row r="80" spans="1:32" ht="15" thickBot="1" x14ac:dyDescent="0.4">
      <c r="A80" s="203">
        <v>44245</v>
      </c>
      <c r="B80" s="78">
        <v>71</v>
      </c>
      <c r="C80" s="205">
        <f>'Daily Feed Intake'!C78-'Daily Feed Intake'!D78</f>
        <v>98.83</v>
      </c>
      <c r="D80" s="206">
        <f>C80/Dead!B78</f>
        <v>1.9765999999999999</v>
      </c>
      <c r="E80" s="205">
        <f>'Daily Feed Intake'!G78-'Daily Feed Intake'!H78</f>
        <v>117.61</v>
      </c>
      <c r="F80" s="206">
        <f>E80/Dead!D78</f>
        <v>2.3521999999999998</v>
      </c>
      <c r="G80" s="205">
        <f>'Daily Feed Intake'!K78-'Daily Feed Intake'!L78</f>
        <v>120.24</v>
      </c>
      <c r="H80" s="206">
        <f>G80/Dead!F78</f>
        <v>2.4047999999999998</v>
      </c>
      <c r="I80" s="205">
        <f>'Daily Feed Intake'!O78-'Daily Feed Intake'!P78</f>
        <v>127.62</v>
      </c>
      <c r="J80" s="206">
        <f>I80/Dead!H78</f>
        <v>2.5524</v>
      </c>
      <c r="K80" s="205">
        <f>'Daily Feed Intake'!S78-'Daily Feed Intake'!T78</f>
        <v>125.88</v>
      </c>
      <c r="L80" s="206">
        <f>K80/Dead!J78</f>
        <v>2.5175999999999998</v>
      </c>
      <c r="M80" s="205">
        <f>'Daily Feed Intake'!W78-'Daily Feed Intake'!Y78</f>
        <v>119.37442028238689</v>
      </c>
      <c r="N80" s="206">
        <f>M80/Dead!L78</f>
        <v>2.3874884056477379</v>
      </c>
      <c r="O80" s="205">
        <f>'Daily Feed Intake'!AA78-'Daily Feed Intake'!AB78</f>
        <v>125.56</v>
      </c>
      <c r="P80" s="206">
        <f>O80/Dead!N78</f>
        <v>2.5112000000000001</v>
      </c>
      <c r="Q80" s="205">
        <f>'Daily Feed Intake'!AE78-'Daily Feed Intake'!AF78</f>
        <v>118.01</v>
      </c>
      <c r="R80" s="206">
        <f>Q80/Dead!P78</f>
        <v>2.3602000000000003</v>
      </c>
      <c r="S80" s="205">
        <f>'Daily Feed Intake'!AI78-'Daily Feed Intake'!AJ78</f>
        <v>110.72</v>
      </c>
      <c r="T80" s="206">
        <f>S80/Dead!R78</f>
        <v>2.2143999999999999</v>
      </c>
      <c r="U80" s="205">
        <f>'Daily Feed Intake'!AM78-'Daily Feed Intake'!AN78</f>
        <v>101.23</v>
      </c>
      <c r="V80" s="206">
        <f>U80/Dead!T78</f>
        <v>2.0246</v>
      </c>
      <c r="W80" s="205">
        <f>'Daily Feed Intake'!AQ78-'Daily Feed Intake'!AR78</f>
        <v>104.76</v>
      </c>
      <c r="X80" s="206">
        <f>W80/Dead!V78</f>
        <v>2.0952000000000002</v>
      </c>
      <c r="Y80" s="205">
        <f>'Daily Feed Intake'!AU78-'Daily Feed Intake'!AV78</f>
        <v>119.47</v>
      </c>
      <c r="Z80" s="206">
        <f>Y80/Dead!X78</f>
        <v>2.3894000000000002</v>
      </c>
      <c r="AA80" s="205">
        <f>'Daily Feed Intake'!AY78-'Daily Feed Intake'!AZ78</f>
        <v>109.85</v>
      </c>
      <c r="AB80" s="206">
        <f>AA80/Dead!Z78</f>
        <v>2.1970000000000001</v>
      </c>
      <c r="AC80" s="205">
        <f>'Daily Feed Intake'!BC78-'Daily Feed Intake'!BD78</f>
        <v>102.27</v>
      </c>
      <c r="AD80" s="206">
        <f>AC80/Dead!AB78</f>
        <v>2.0453999999999999</v>
      </c>
      <c r="AE80" s="205">
        <f>'Daily Feed Intake'!BG78-'Daily Feed Intake'!BH78</f>
        <v>103.08</v>
      </c>
      <c r="AF80" s="206">
        <f>AE80/Dead!AD78</f>
        <v>2.0615999999999999</v>
      </c>
    </row>
    <row r="81" spans="1:32" ht="15" thickBot="1" x14ac:dyDescent="0.4">
      <c r="A81" s="203">
        <v>44246</v>
      </c>
      <c r="B81" s="78">
        <v>72</v>
      </c>
      <c r="C81" s="205">
        <f>'Daily Feed Intake'!C79-'Daily Feed Intake'!D79</f>
        <v>87.97999999999999</v>
      </c>
      <c r="D81" s="206">
        <f>C81/Dead!B79</f>
        <v>1.7595999999999998</v>
      </c>
      <c r="E81" s="205">
        <f>'Daily Feed Intake'!G79-'Daily Feed Intake'!H79</f>
        <v>119.41</v>
      </c>
      <c r="F81" s="206">
        <f>E81/Dead!D79</f>
        <v>2.3881999999999999</v>
      </c>
      <c r="G81" s="205">
        <f>'Daily Feed Intake'!K79-'Daily Feed Intake'!L79</f>
        <v>117.37</v>
      </c>
      <c r="H81" s="206">
        <f>G81/Dead!F79</f>
        <v>2.3473999999999999</v>
      </c>
      <c r="I81" s="205">
        <f>'Daily Feed Intake'!O79-'Daily Feed Intake'!P79</f>
        <v>123.54</v>
      </c>
      <c r="J81" s="206">
        <f>I81/Dead!H79</f>
        <v>2.4708000000000001</v>
      </c>
      <c r="K81" s="205">
        <f>'Daily Feed Intake'!S79-'Daily Feed Intake'!T79</f>
        <v>118.67</v>
      </c>
      <c r="L81" s="206">
        <f>K81/Dead!J79</f>
        <v>2.3734000000000002</v>
      </c>
      <c r="M81" s="205">
        <f>'Daily Feed Intake'!W79-'Daily Feed Intake'!Y79</f>
        <v>121.45625064413068</v>
      </c>
      <c r="N81" s="206">
        <f>M81/Dead!L79</f>
        <v>2.4291250128826136</v>
      </c>
      <c r="O81" s="205">
        <f>'Daily Feed Intake'!AA79-'Daily Feed Intake'!AB79</f>
        <v>95.2</v>
      </c>
      <c r="P81" s="206">
        <f>O81/Dead!N79</f>
        <v>1.9040000000000001</v>
      </c>
      <c r="Q81" s="205">
        <f>'Daily Feed Intake'!AE79-'Daily Feed Intake'!AF79</f>
        <v>114.45</v>
      </c>
      <c r="R81" s="206">
        <f>Q81/Dead!P79</f>
        <v>2.2890000000000001</v>
      </c>
      <c r="S81" s="205">
        <f>'Daily Feed Intake'!AI79-'Daily Feed Intake'!AJ79</f>
        <v>76.72</v>
      </c>
      <c r="T81" s="206">
        <f>S81/Dead!R79</f>
        <v>1.5344</v>
      </c>
      <c r="U81" s="205">
        <f>'Daily Feed Intake'!AM79-'Daily Feed Intake'!AN79</f>
        <v>98.78</v>
      </c>
      <c r="V81" s="206">
        <f>U81/Dead!T79</f>
        <v>1.9756</v>
      </c>
      <c r="W81" s="205">
        <f>'Daily Feed Intake'!AQ79-'Daily Feed Intake'!AR79</f>
        <v>111.73</v>
      </c>
      <c r="X81" s="206">
        <f>W81/Dead!V79</f>
        <v>2.2345999999999999</v>
      </c>
      <c r="Y81" s="205">
        <f>'Daily Feed Intake'!AU79-'Daily Feed Intake'!AV79</f>
        <v>100.36</v>
      </c>
      <c r="Z81" s="206">
        <f>Y81/Dead!X79</f>
        <v>2.0072000000000001</v>
      </c>
      <c r="AA81" s="205">
        <f>'Daily Feed Intake'!AY79-'Daily Feed Intake'!AZ79</f>
        <v>103.53999999999999</v>
      </c>
      <c r="AB81" s="206">
        <f>AA81/Dead!Z79</f>
        <v>2.0707999999999998</v>
      </c>
      <c r="AC81" s="205">
        <f>'Daily Feed Intake'!BC79-'Daily Feed Intake'!BD79</f>
        <v>102</v>
      </c>
      <c r="AD81" s="206">
        <f>AC81/Dead!AB79</f>
        <v>2.04</v>
      </c>
      <c r="AE81" s="205">
        <f>'Daily Feed Intake'!BG79-'Daily Feed Intake'!BH79</f>
        <v>96.210000000000008</v>
      </c>
      <c r="AF81" s="206">
        <f>AE81/Dead!AD79</f>
        <v>1.9242000000000001</v>
      </c>
    </row>
    <row r="82" spans="1:32" ht="15" thickBot="1" x14ac:dyDescent="0.4">
      <c r="A82" s="203">
        <v>44247</v>
      </c>
      <c r="B82" s="78">
        <v>73</v>
      </c>
      <c r="C82" s="205">
        <f>'Daily Feed Intake'!C80-'Daily Feed Intake'!D80</f>
        <v>123.17</v>
      </c>
      <c r="D82" s="206">
        <f>C82/Dead!B80</f>
        <v>2.4634</v>
      </c>
      <c r="E82" s="205">
        <f>'Daily Feed Intake'!G80-'Daily Feed Intake'!H80</f>
        <v>127.91</v>
      </c>
      <c r="F82" s="206">
        <f>E82/Dead!D80</f>
        <v>2.5581999999999998</v>
      </c>
      <c r="G82" s="205">
        <f>'Daily Feed Intake'!K80-'Daily Feed Intake'!L80</f>
        <v>117.93</v>
      </c>
      <c r="H82" s="206">
        <f>G82/Dead!F80</f>
        <v>2.3586</v>
      </c>
      <c r="I82" s="205">
        <f>'Daily Feed Intake'!O80-'Daily Feed Intake'!P80</f>
        <v>128.79</v>
      </c>
      <c r="J82" s="206">
        <f>I82/Dead!H80</f>
        <v>2.5757999999999996</v>
      </c>
      <c r="K82" s="205">
        <f>'Daily Feed Intake'!S80-'Daily Feed Intake'!T80</f>
        <v>120.03999999999999</v>
      </c>
      <c r="L82" s="206">
        <f>K82/Dead!J80</f>
        <v>2.4007999999999998</v>
      </c>
      <c r="M82" s="205">
        <f>'Daily Feed Intake'!W80-'Daily Feed Intake'!Y80</f>
        <v>128.96939091002784</v>
      </c>
      <c r="N82" s="206">
        <f>M82/Dead!L80</f>
        <v>2.5793878182005567</v>
      </c>
      <c r="O82" s="205">
        <f>'Daily Feed Intake'!AA80-'Daily Feed Intake'!AB80</f>
        <v>124.57</v>
      </c>
      <c r="P82" s="206">
        <f>O82/Dead!N80</f>
        <v>2.4914000000000001</v>
      </c>
      <c r="Q82" s="205">
        <f>'Daily Feed Intake'!AE80-'Daily Feed Intake'!AF80</f>
        <v>122.94</v>
      </c>
      <c r="R82" s="206">
        <f>Q82/Dead!P80</f>
        <v>2.4588000000000001</v>
      </c>
      <c r="S82" s="205">
        <f>'Daily Feed Intake'!AI80-'Daily Feed Intake'!AJ80</f>
        <v>117.62</v>
      </c>
      <c r="T82" s="206">
        <f>S82/Dead!R80</f>
        <v>2.3524000000000003</v>
      </c>
      <c r="U82" s="205">
        <f>'Daily Feed Intake'!AM80-'Daily Feed Intake'!AN80</f>
        <v>98.91</v>
      </c>
      <c r="V82" s="206">
        <f>U82/Dead!T80</f>
        <v>1.9782</v>
      </c>
      <c r="W82" s="205">
        <f>'Daily Feed Intake'!AQ80-'Daily Feed Intake'!AR80</f>
        <v>127.36</v>
      </c>
      <c r="X82" s="206">
        <f>W82/Dead!V80</f>
        <v>2.5472000000000001</v>
      </c>
      <c r="Y82" s="205">
        <f>'Daily Feed Intake'!AU80-'Daily Feed Intake'!AV80</f>
        <v>126.53</v>
      </c>
      <c r="Z82" s="206">
        <f>Y82/Dead!X80</f>
        <v>2.5306000000000002</v>
      </c>
      <c r="AA82" s="205">
        <f>'Daily Feed Intake'!AY80-'Daily Feed Intake'!AZ80</f>
        <v>116.68</v>
      </c>
      <c r="AB82" s="206">
        <f>AA82/Dead!Z80</f>
        <v>2.3336000000000001</v>
      </c>
      <c r="AC82" s="205">
        <f>'Daily Feed Intake'!BC80-'Daily Feed Intake'!BD80</f>
        <v>117.27</v>
      </c>
      <c r="AD82" s="206">
        <f>AC82/Dead!AB80</f>
        <v>2.3453999999999997</v>
      </c>
      <c r="AE82" s="205">
        <f>'Daily Feed Intake'!BG80-'Daily Feed Intake'!BH80</f>
        <v>107.64</v>
      </c>
      <c r="AF82" s="206">
        <f>AE82/Dead!AD80</f>
        <v>2.1528</v>
      </c>
    </row>
    <row r="83" spans="1:32" ht="15" thickBot="1" x14ac:dyDescent="0.4">
      <c r="A83" s="203">
        <v>44248</v>
      </c>
      <c r="B83" s="78">
        <v>74</v>
      </c>
      <c r="C83" s="205">
        <f>'Daily Feed Intake'!C81-'Daily Feed Intake'!D81</f>
        <v>0</v>
      </c>
      <c r="D83" s="206">
        <f>C83/Dead!B81</f>
        <v>0</v>
      </c>
      <c r="E83" s="205">
        <f>'Daily Feed Intake'!G81-'Daily Feed Intake'!H81</f>
        <v>0</v>
      </c>
      <c r="F83" s="206">
        <f>E83/Dead!D81</f>
        <v>0</v>
      </c>
      <c r="G83" s="205">
        <f>'Daily Feed Intake'!K81-'Daily Feed Intake'!L81</f>
        <v>0</v>
      </c>
      <c r="H83" s="206">
        <f>G83/Dead!F81</f>
        <v>0</v>
      </c>
      <c r="I83" s="205">
        <f>'Daily Feed Intake'!O81-'Daily Feed Intake'!P81</f>
        <v>0</v>
      </c>
      <c r="J83" s="206">
        <f>I83/Dead!H81</f>
        <v>0</v>
      </c>
      <c r="K83" s="205">
        <f>'Daily Feed Intake'!S81-'Daily Feed Intake'!T81</f>
        <v>0</v>
      </c>
      <c r="L83" s="206">
        <f>K83/Dead!J81</f>
        <v>0</v>
      </c>
      <c r="M83" s="205">
        <f>'Daily Feed Intake'!W81-'Daily Feed Intake'!Y81</f>
        <v>0</v>
      </c>
      <c r="N83" s="206">
        <f>M83/Dead!L81</f>
        <v>0</v>
      </c>
      <c r="O83" s="205">
        <f>'Daily Feed Intake'!AA81-'Daily Feed Intake'!AB81</f>
        <v>0</v>
      </c>
      <c r="P83" s="206">
        <f>O83/Dead!N81</f>
        <v>0</v>
      </c>
      <c r="Q83" s="205">
        <f>'Daily Feed Intake'!AE81-'Daily Feed Intake'!AF81</f>
        <v>130</v>
      </c>
      <c r="R83" s="206">
        <f>Q83/Dead!P81</f>
        <v>2.6</v>
      </c>
      <c r="S83" s="205">
        <f>'Daily Feed Intake'!AI81-'Daily Feed Intake'!AJ81</f>
        <v>130</v>
      </c>
      <c r="T83" s="206">
        <f>S83/Dead!R81</f>
        <v>2.6</v>
      </c>
      <c r="U83" s="205">
        <f>'Daily Feed Intake'!AM81-'Daily Feed Intake'!AN81</f>
        <v>130</v>
      </c>
      <c r="V83" s="206">
        <f>U83/Dead!T81</f>
        <v>2.6</v>
      </c>
      <c r="W83" s="205">
        <f>'Daily Feed Intake'!AQ81-'Daily Feed Intake'!AR81</f>
        <v>130</v>
      </c>
      <c r="X83" s="206">
        <f>W83/Dead!V81</f>
        <v>2.6</v>
      </c>
      <c r="Y83" s="205">
        <f>'Daily Feed Intake'!AU81-'Daily Feed Intake'!AV81</f>
        <v>130</v>
      </c>
      <c r="Z83" s="206">
        <f>Y83/Dead!X81</f>
        <v>2.6</v>
      </c>
      <c r="AA83" s="205">
        <f>'Daily Feed Intake'!AY81-'Daily Feed Intake'!AZ81</f>
        <v>130</v>
      </c>
      <c r="AB83" s="206">
        <f>AA83/Dead!Z81</f>
        <v>2.6</v>
      </c>
      <c r="AC83" s="205">
        <f>'Daily Feed Intake'!BC81-'Daily Feed Intake'!BD81</f>
        <v>0</v>
      </c>
      <c r="AD83" s="206">
        <f>AC83/Dead!AB81</f>
        <v>0</v>
      </c>
      <c r="AE83" s="205">
        <f>'Daily Feed Intake'!BG81-'Daily Feed Intake'!BH81</f>
        <v>0</v>
      </c>
      <c r="AF83" s="206">
        <f>AE83/Dead!AD81</f>
        <v>0</v>
      </c>
    </row>
    <row r="84" spans="1:32" ht="15" thickBot="1" x14ac:dyDescent="0.4">
      <c r="A84" s="203">
        <v>44249</v>
      </c>
      <c r="B84" s="78">
        <v>75</v>
      </c>
      <c r="C84" s="205">
        <f>'Daily Feed Intake'!C82-'Daily Feed Intake'!D82</f>
        <v>129.61000000000001</v>
      </c>
      <c r="D84" s="206">
        <f>C84/Dead!B82</f>
        <v>2.5922000000000001</v>
      </c>
      <c r="E84" s="205">
        <f>'Daily Feed Intake'!G82-'Daily Feed Intake'!H82</f>
        <v>127</v>
      </c>
      <c r="F84" s="206">
        <f>E84/Dead!D82</f>
        <v>2.54</v>
      </c>
      <c r="G84" s="205">
        <f>'Daily Feed Intake'!K82-'Daily Feed Intake'!L82</f>
        <v>129.71</v>
      </c>
      <c r="H84" s="206">
        <f>G84/Dead!F82</f>
        <v>2.5942000000000003</v>
      </c>
      <c r="I84" s="205">
        <f>'Daily Feed Intake'!O82-'Daily Feed Intake'!P82</f>
        <v>129.80000000000001</v>
      </c>
      <c r="J84" s="206">
        <f>I84/Dead!H82</f>
        <v>2.5960000000000001</v>
      </c>
      <c r="K84" s="205">
        <f>'Daily Feed Intake'!S82-'Daily Feed Intake'!T82</f>
        <v>129.34</v>
      </c>
      <c r="L84" s="206">
        <f>K84/Dead!J82</f>
        <v>2.5868000000000002</v>
      </c>
      <c r="M84" s="205">
        <f>'Daily Feed Intake'!W82-'Daily Feed Intake'!Y82</f>
        <v>129.7629599093064</v>
      </c>
      <c r="N84" s="206">
        <f>M84/Dead!L82</f>
        <v>2.5952591981861279</v>
      </c>
      <c r="O84" s="205">
        <f>'Daily Feed Intake'!AA82-'Daily Feed Intake'!AB82</f>
        <v>127.18</v>
      </c>
      <c r="P84" s="206">
        <f>O84/Dead!N82</f>
        <v>2.5436000000000001</v>
      </c>
      <c r="Q84" s="205">
        <f>'Daily Feed Intake'!AE82-'Daily Feed Intake'!AF82</f>
        <v>122.88</v>
      </c>
      <c r="R84" s="206">
        <f>Q84/Dead!P82</f>
        <v>2.4575999999999998</v>
      </c>
      <c r="S84" s="205">
        <f>'Daily Feed Intake'!AI82-'Daily Feed Intake'!AJ82</f>
        <v>128.59</v>
      </c>
      <c r="T84" s="206">
        <f>S84/Dead!R82</f>
        <v>2.5718000000000001</v>
      </c>
      <c r="U84" s="205">
        <f>'Daily Feed Intake'!AM82-'Daily Feed Intake'!AN82</f>
        <v>120.83</v>
      </c>
      <c r="V84" s="206">
        <f>U84/Dead!T82</f>
        <v>2.4165999999999999</v>
      </c>
      <c r="W84" s="205">
        <f>'Daily Feed Intake'!AQ82-'Daily Feed Intake'!AR82</f>
        <v>126.95</v>
      </c>
      <c r="X84" s="206">
        <f>W84/Dead!V82</f>
        <v>2.5390000000000001</v>
      </c>
      <c r="Y84" s="205">
        <f>'Daily Feed Intake'!AU82-'Daily Feed Intake'!AV82</f>
        <v>128.76</v>
      </c>
      <c r="Z84" s="206">
        <f>Y84/Dead!X82</f>
        <v>2.5751999999999997</v>
      </c>
      <c r="AA84" s="205">
        <f>'Daily Feed Intake'!AY82-'Daily Feed Intake'!AZ82</f>
        <v>128.25</v>
      </c>
      <c r="AB84" s="206">
        <f>AA84/Dead!Z82</f>
        <v>2.5649999999999999</v>
      </c>
      <c r="AC84" s="205">
        <f>'Daily Feed Intake'!BC82-'Daily Feed Intake'!BD82</f>
        <v>120.27</v>
      </c>
      <c r="AD84" s="206">
        <f>AC84/Dead!AB82</f>
        <v>2.4053999999999998</v>
      </c>
      <c r="AE84" s="205">
        <f>'Daily Feed Intake'!BG82-'Daily Feed Intake'!BH82</f>
        <v>117.89</v>
      </c>
      <c r="AF84" s="206">
        <f>AE84/Dead!AD82</f>
        <v>2.3578000000000001</v>
      </c>
    </row>
    <row r="85" spans="1:32" ht="15" thickBot="1" x14ac:dyDescent="0.4">
      <c r="A85" s="203">
        <v>44250</v>
      </c>
      <c r="B85" s="78">
        <v>76</v>
      </c>
      <c r="C85" s="205">
        <f>'Daily Feed Intake'!C83-'Daily Feed Intake'!D83</f>
        <v>103.89</v>
      </c>
      <c r="D85" s="206">
        <f>C85/Dead!B83</f>
        <v>2.0777999999999999</v>
      </c>
      <c r="E85" s="205">
        <f>'Daily Feed Intake'!G83-'Daily Feed Intake'!H83</f>
        <v>129.03</v>
      </c>
      <c r="F85" s="206">
        <f>E85/Dead!D83</f>
        <v>2.5806</v>
      </c>
      <c r="G85" s="205">
        <f>'Daily Feed Intake'!K83-'Daily Feed Intake'!L83</f>
        <v>129.77000000000001</v>
      </c>
      <c r="H85" s="206">
        <f>G85/Dead!F83</f>
        <v>2.5954000000000002</v>
      </c>
      <c r="I85" s="205">
        <f>'Daily Feed Intake'!O83-'Daily Feed Intake'!P83</f>
        <v>130</v>
      </c>
      <c r="J85" s="206">
        <f>I85/Dead!H83</f>
        <v>2.6</v>
      </c>
      <c r="K85" s="205">
        <f>'Daily Feed Intake'!S83-'Daily Feed Intake'!T83</f>
        <v>129.11000000000001</v>
      </c>
      <c r="L85" s="206">
        <f>K85/Dead!J83</f>
        <v>2.5822000000000003</v>
      </c>
      <c r="M85" s="205">
        <f>'Daily Feed Intake'!W83-'Daily Feed Intake'!Y83</f>
        <v>129.44347109141503</v>
      </c>
      <c r="N85" s="206">
        <f>M85/Dead!L83</f>
        <v>2.5888694218283006</v>
      </c>
      <c r="O85" s="205">
        <f>'Daily Feed Intake'!AA83-'Daily Feed Intake'!AB83</f>
        <v>111.9</v>
      </c>
      <c r="P85" s="206">
        <f>O85/Dead!N83</f>
        <v>2.238</v>
      </c>
      <c r="Q85" s="205">
        <f>'Daily Feed Intake'!AE83-'Daily Feed Intake'!AF83</f>
        <v>110.98</v>
      </c>
      <c r="R85" s="206">
        <f>Q85/Dead!P83</f>
        <v>2.2196000000000002</v>
      </c>
      <c r="S85" s="205">
        <f>'Daily Feed Intake'!AI83-'Daily Feed Intake'!AJ83</f>
        <v>124.9</v>
      </c>
      <c r="T85" s="206">
        <f>S85/Dead!R83</f>
        <v>2.4980000000000002</v>
      </c>
      <c r="U85" s="205">
        <f>'Daily Feed Intake'!AM83-'Daily Feed Intake'!AN83</f>
        <v>98.06</v>
      </c>
      <c r="V85" s="206">
        <f>U85/Dead!T83</f>
        <v>1.9612000000000001</v>
      </c>
      <c r="W85" s="205">
        <f>'Daily Feed Intake'!AQ83-'Daily Feed Intake'!AR83</f>
        <v>108.24</v>
      </c>
      <c r="X85" s="206">
        <f>W85/Dead!V83</f>
        <v>2.1648000000000001</v>
      </c>
      <c r="Y85" s="205">
        <f>'Daily Feed Intake'!AU83-'Daily Feed Intake'!AV83</f>
        <v>114.19</v>
      </c>
      <c r="Z85" s="206">
        <f>Y85/Dead!X83</f>
        <v>2.2837999999999998</v>
      </c>
      <c r="AA85" s="205">
        <f>'Daily Feed Intake'!AY83-'Daily Feed Intake'!AZ83</f>
        <v>118.27</v>
      </c>
      <c r="AB85" s="206">
        <f>AA85/Dead!Z83</f>
        <v>2.3653999999999997</v>
      </c>
      <c r="AC85" s="205">
        <f>'Daily Feed Intake'!BC83-'Daily Feed Intake'!BD83</f>
        <v>118.45</v>
      </c>
      <c r="AD85" s="206">
        <f>AC85/Dead!AB83</f>
        <v>2.3690000000000002</v>
      </c>
      <c r="AE85" s="205">
        <f>'Daily Feed Intake'!BG83-'Daily Feed Intake'!BH83</f>
        <v>104.45</v>
      </c>
      <c r="AF85" s="206">
        <f>AE85/Dead!AD83</f>
        <v>2.089</v>
      </c>
    </row>
    <row r="86" spans="1:32" ht="15" thickBot="1" x14ac:dyDescent="0.4">
      <c r="A86" s="203">
        <v>44251</v>
      </c>
      <c r="B86" s="78">
        <v>77</v>
      </c>
      <c r="C86" s="205">
        <f>'Daily Feed Intake'!C84-'Daily Feed Intake'!D84</f>
        <v>107.73</v>
      </c>
      <c r="D86" s="206">
        <f>C86/Dead!B84</f>
        <v>2.1546000000000003</v>
      </c>
      <c r="E86" s="205">
        <f>'Daily Feed Intake'!G84-'Daily Feed Intake'!H84</f>
        <v>127.36</v>
      </c>
      <c r="F86" s="206">
        <f>E86/Dead!D84</f>
        <v>2.5472000000000001</v>
      </c>
      <c r="G86" s="205">
        <f>'Daily Feed Intake'!K84-'Daily Feed Intake'!L84</f>
        <v>127.01</v>
      </c>
      <c r="H86" s="206">
        <f>G86/Dead!F84</f>
        <v>2.5402</v>
      </c>
      <c r="I86" s="205">
        <f>'Daily Feed Intake'!O84-'Daily Feed Intake'!P84</f>
        <v>129.22</v>
      </c>
      <c r="J86" s="206">
        <f>I86/Dead!H84</f>
        <v>2.5844</v>
      </c>
      <c r="K86" s="205">
        <f>'Daily Feed Intake'!S84-'Daily Feed Intake'!T84</f>
        <v>123.1</v>
      </c>
      <c r="L86" s="206">
        <f>K86/Dead!J84</f>
        <v>2.4619999999999997</v>
      </c>
      <c r="M86" s="205">
        <f>'Daily Feed Intake'!W84-'Daily Feed Intake'!Y84</f>
        <v>116.7669792847573</v>
      </c>
      <c r="N86" s="206">
        <f>M86/Dead!L84</f>
        <v>2.335339585695146</v>
      </c>
      <c r="O86" s="205">
        <f>'Daily Feed Intake'!AA84-'Daily Feed Intake'!AB84</f>
        <v>113.94</v>
      </c>
      <c r="P86" s="206">
        <f>O86/Dead!N84</f>
        <v>2.2787999999999999</v>
      </c>
      <c r="Q86" s="205">
        <f>'Daily Feed Intake'!AE84-'Daily Feed Intake'!AF84</f>
        <v>114.96000000000001</v>
      </c>
      <c r="R86" s="206">
        <f>Q86/Dead!P84</f>
        <v>2.2992000000000004</v>
      </c>
      <c r="S86" s="205">
        <f>'Daily Feed Intake'!AI84-'Daily Feed Intake'!AJ84</f>
        <v>115.33</v>
      </c>
      <c r="T86" s="206">
        <f>S86/Dead!R84</f>
        <v>2.3066</v>
      </c>
      <c r="U86" s="205">
        <f>'Daily Feed Intake'!AM84-'Daily Feed Intake'!AN84</f>
        <v>115.67</v>
      </c>
      <c r="V86" s="206">
        <f>U86/Dead!T84</f>
        <v>2.3134000000000001</v>
      </c>
      <c r="W86" s="205">
        <f>'Daily Feed Intake'!AQ84-'Daily Feed Intake'!AR84</f>
        <v>113.12</v>
      </c>
      <c r="X86" s="206">
        <f>W86/Dead!V84</f>
        <v>2.2624</v>
      </c>
      <c r="Y86" s="205">
        <f>'Daily Feed Intake'!AU84-'Daily Feed Intake'!AV84</f>
        <v>121.49</v>
      </c>
      <c r="Z86" s="206">
        <f>Y86/Dead!X84</f>
        <v>2.4297999999999997</v>
      </c>
      <c r="AA86" s="205">
        <f>'Daily Feed Intake'!AY84-'Daily Feed Intake'!AZ84</f>
        <v>108.82</v>
      </c>
      <c r="AB86" s="206">
        <f>AA86/Dead!Z84</f>
        <v>2.1763999999999997</v>
      </c>
      <c r="AC86" s="205">
        <f>'Daily Feed Intake'!BC84-'Daily Feed Intake'!BD84</f>
        <v>110.62</v>
      </c>
      <c r="AD86" s="206">
        <f>AC86/Dead!AB84</f>
        <v>2.2124000000000001</v>
      </c>
      <c r="AE86" s="205">
        <f>'Daily Feed Intake'!BG84-'Daily Feed Intake'!BH84</f>
        <v>107.93</v>
      </c>
      <c r="AF86" s="206">
        <f>AE86/Dead!AD84</f>
        <v>2.1586000000000003</v>
      </c>
    </row>
    <row r="87" spans="1:32" ht="15" thickBot="1" x14ac:dyDescent="0.4">
      <c r="A87" s="203">
        <v>44252</v>
      </c>
      <c r="B87" s="78">
        <v>78</v>
      </c>
      <c r="C87" s="205">
        <f>'Daily Feed Intake'!C85-'Daily Feed Intake'!D85</f>
        <v>110.02</v>
      </c>
      <c r="D87" s="206">
        <f>C87/Dead!B85</f>
        <v>2.2004000000000001</v>
      </c>
      <c r="E87" s="205">
        <f>'Daily Feed Intake'!G85-'Daily Feed Intake'!H85</f>
        <v>124.13</v>
      </c>
      <c r="F87" s="206">
        <f>E87/Dead!D85</f>
        <v>2.4825999999999997</v>
      </c>
      <c r="G87" s="205">
        <f>'Daily Feed Intake'!K85-'Daily Feed Intake'!L85</f>
        <v>127.3</v>
      </c>
      <c r="H87" s="206">
        <f>G87/Dead!F85</f>
        <v>2.5459999999999998</v>
      </c>
      <c r="I87" s="205">
        <f>'Daily Feed Intake'!O85-'Daily Feed Intake'!P85</f>
        <v>114.28999999999999</v>
      </c>
      <c r="J87" s="206">
        <f>I87/Dead!H85</f>
        <v>2.2858000000000001</v>
      </c>
      <c r="K87" s="205">
        <f>'Daily Feed Intake'!S85-'Daily Feed Intake'!T85</f>
        <v>122.44</v>
      </c>
      <c r="L87" s="206">
        <f>K87/Dead!J85</f>
        <v>2.4487999999999999</v>
      </c>
      <c r="M87" s="205">
        <f>'Daily Feed Intake'!W85-'Daily Feed Intake'!Y85</f>
        <v>117.88003710192724</v>
      </c>
      <c r="N87" s="206">
        <f>M87/Dead!L85</f>
        <v>2.357600742038545</v>
      </c>
      <c r="O87" s="205">
        <f>'Daily Feed Intake'!AA85-'Daily Feed Intake'!AB85</f>
        <v>108.8</v>
      </c>
      <c r="P87" s="206">
        <f>O87/Dead!N85</f>
        <v>2.1760000000000002</v>
      </c>
      <c r="Q87" s="205">
        <f>'Daily Feed Intake'!AE85-'Daily Feed Intake'!AF85</f>
        <v>109.33</v>
      </c>
      <c r="R87" s="206">
        <f>Q87/Dead!P85</f>
        <v>2.1865999999999999</v>
      </c>
      <c r="S87" s="205">
        <f>'Daily Feed Intake'!AI85-'Daily Feed Intake'!AJ85</f>
        <v>116.06</v>
      </c>
      <c r="T87" s="206">
        <f>S87/Dead!R85</f>
        <v>2.3212000000000002</v>
      </c>
      <c r="U87" s="205">
        <f>'Daily Feed Intake'!AM85-'Daily Feed Intake'!AN85</f>
        <v>92.28</v>
      </c>
      <c r="V87" s="206">
        <f>U87/Dead!T85</f>
        <v>1.8456000000000001</v>
      </c>
      <c r="W87" s="205">
        <f>'Daily Feed Intake'!AQ85-'Daily Feed Intake'!AR85</f>
        <v>107.39</v>
      </c>
      <c r="X87" s="206">
        <f>W87/Dead!V85</f>
        <v>2.1478000000000002</v>
      </c>
      <c r="Y87" s="205">
        <f>'Daily Feed Intake'!AU85-'Daily Feed Intake'!AV85</f>
        <v>120.76</v>
      </c>
      <c r="Z87" s="206">
        <f>Y87/Dead!X85</f>
        <v>2.4152</v>
      </c>
      <c r="AA87" s="205">
        <f>'Daily Feed Intake'!AY85-'Daily Feed Intake'!AZ85</f>
        <v>111.18</v>
      </c>
      <c r="AB87" s="206">
        <f>AA87/Dead!Z85</f>
        <v>2.2236000000000002</v>
      </c>
      <c r="AC87" s="205">
        <f>'Daily Feed Intake'!BC85-'Daily Feed Intake'!BD85</f>
        <v>99.63</v>
      </c>
      <c r="AD87" s="206">
        <f>AC87/Dead!AB85</f>
        <v>1.9925999999999999</v>
      </c>
      <c r="AE87" s="205">
        <f>'Daily Feed Intake'!BG85-'Daily Feed Intake'!BH85</f>
        <v>104.84</v>
      </c>
      <c r="AF87" s="206">
        <f>AE87/Dead!AD85</f>
        <v>2.0968</v>
      </c>
    </row>
    <row r="88" spans="1:32" ht="15" thickBot="1" x14ac:dyDescent="0.4">
      <c r="A88" s="203">
        <v>44253</v>
      </c>
      <c r="B88" s="78">
        <v>79</v>
      </c>
      <c r="C88" s="205">
        <f>'Daily Feed Intake'!C86-'Daily Feed Intake'!D86</f>
        <v>119.87</v>
      </c>
      <c r="D88" s="206">
        <f>C88/Dead!B86</f>
        <v>2.3974000000000002</v>
      </c>
      <c r="E88" s="205">
        <f>'Daily Feed Intake'!G86-'Daily Feed Intake'!H86</f>
        <v>124.68</v>
      </c>
      <c r="F88" s="206">
        <f>E88/Dead!D86</f>
        <v>2.4936000000000003</v>
      </c>
      <c r="G88" s="205">
        <f>'Daily Feed Intake'!K86-'Daily Feed Intake'!L86</f>
        <v>125.56</v>
      </c>
      <c r="H88" s="206">
        <f>G88/Dead!F86</f>
        <v>2.5112000000000001</v>
      </c>
      <c r="I88" s="205">
        <f>'Daily Feed Intake'!O86-'Daily Feed Intake'!P86</f>
        <v>108.82</v>
      </c>
      <c r="J88" s="206">
        <f>I88/Dead!H86</f>
        <v>2.1763999999999997</v>
      </c>
      <c r="K88" s="205">
        <f>'Daily Feed Intake'!S86-'Daily Feed Intake'!T86</f>
        <v>119.98</v>
      </c>
      <c r="L88" s="206">
        <f>K88/Dead!J86</f>
        <v>2.3996</v>
      </c>
      <c r="M88" s="205">
        <f>'Daily Feed Intake'!W86-'Daily Feed Intake'!Y86</f>
        <v>124.08430382355972</v>
      </c>
      <c r="N88" s="206">
        <f>M88/Dead!L86</f>
        <v>2.4816860764711945</v>
      </c>
      <c r="O88" s="205">
        <f>'Daily Feed Intake'!AA86-'Daily Feed Intake'!AB86</f>
        <v>118.56</v>
      </c>
      <c r="P88" s="206">
        <f>O88/Dead!N86</f>
        <v>2.3712</v>
      </c>
      <c r="Q88" s="205">
        <f>'Daily Feed Intake'!AE86-'Daily Feed Intake'!AF86</f>
        <v>115.14</v>
      </c>
      <c r="R88" s="206">
        <f>Q88/Dead!P86</f>
        <v>2.3028</v>
      </c>
      <c r="S88" s="205">
        <f>'Daily Feed Intake'!AI86-'Daily Feed Intake'!AJ86</f>
        <v>122.86</v>
      </c>
      <c r="T88" s="206">
        <f>S88/Dead!R86</f>
        <v>2.4571999999999998</v>
      </c>
      <c r="U88" s="205">
        <f>'Daily Feed Intake'!AM86-'Daily Feed Intake'!AN86</f>
        <v>99.78</v>
      </c>
      <c r="V88" s="206">
        <f>U88/Dead!T86</f>
        <v>1.9956</v>
      </c>
      <c r="W88" s="205">
        <f>'Daily Feed Intake'!AQ86-'Daily Feed Intake'!AR86</f>
        <v>113.96000000000001</v>
      </c>
      <c r="X88" s="206">
        <f>W88/Dead!V86</f>
        <v>2.2792000000000003</v>
      </c>
      <c r="Y88" s="205">
        <f>'Daily Feed Intake'!AU86-'Daily Feed Intake'!AV86</f>
        <v>123.31</v>
      </c>
      <c r="Z88" s="206">
        <f>Y88/Dead!X86</f>
        <v>2.4662000000000002</v>
      </c>
      <c r="AA88" s="205">
        <f>'Daily Feed Intake'!AY86-'Daily Feed Intake'!AZ86</f>
        <v>94.5</v>
      </c>
      <c r="AB88" s="206">
        <f>AA88/Dead!Z86</f>
        <v>1.89</v>
      </c>
      <c r="AC88" s="205">
        <f>'Daily Feed Intake'!BC86-'Daily Feed Intake'!BD86</f>
        <v>108.12</v>
      </c>
      <c r="AD88" s="206">
        <f>AC88/Dead!AB86</f>
        <v>2.1623999999999999</v>
      </c>
      <c r="AE88" s="205">
        <f>'Daily Feed Intake'!BG86-'Daily Feed Intake'!BH86</f>
        <v>107.85</v>
      </c>
      <c r="AF88" s="206">
        <f>AE88/Dead!AD86</f>
        <v>2.157</v>
      </c>
    </row>
    <row r="89" spans="1:32" ht="15" thickBot="1" x14ac:dyDescent="0.4">
      <c r="A89" s="203">
        <v>44254</v>
      </c>
      <c r="B89" s="78">
        <v>80</v>
      </c>
      <c r="C89" s="205">
        <f>'Daily Feed Intake'!C87-'Daily Feed Intake'!D87</f>
        <v>83.41</v>
      </c>
      <c r="D89" s="206">
        <f>C89/Dead!B87</f>
        <v>1.6681999999999999</v>
      </c>
      <c r="E89" s="205">
        <f>'Daily Feed Intake'!G87-'Daily Feed Intake'!H87</f>
        <v>104.06</v>
      </c>
      <c r="F89" s="206">
        <f>E89/Dead!D87</f>
        <v>2.0811999999999999</v>
      </c>
      <c r="G89" s="205">
        <f>'Daily Feed Intake'!K87-'Daily Feed Intake'!L87</f>
        <v>106.81</v>
      </c>
      <c r="H89" s="206">
        <f>G89/Dead!F87</f>
        <v>2.1362000000000001</v>
      </c>
      <c r="I89" s="205">
        <f>'Daily Feed Intake'!O87-'Daily Feed Intake'!P87</f>
        <v>119.84</v>
      </c>
      <c r="J89" s="206">
        <f>I89/Dead!H87</f>
        <v>2.3968000000000003</v>
      </c>
      <c r="K89" s="205">
        <f>'Daily Feed Intake'!S87-'Daily Feed Intake'!T87</f>
        <v>110.08</v>
      </c>
      <c r="L89" s="206">
        <f>K89/Dead!J87</f>
        <v>2.2016</v>
      </c>
      <c r="M89" s="205">
        <f>'Daily Feed Intake'!W87-'Daily Feed Intake'!Y87</f>
        <v>118.81789137380191</v>
      </c>
      <c r="N89" s="206">
        <f>M89/Dead!L87</f>
        <v>2.3763578274760384</v>
      </c>
      <c r="O89" s="205">
        <f>'Daily Feed Intake'!AA87-'Daily Feed Intake'!AB87</f>
        <v>89.14</v>
      </c>
      <c r="P89" s="206">
        <f>O89/Dead!N87</f>
        <v>1.7827999999999999</v>
      </c>
      <c r="Q89" s="205">
        <f>'Daily Feed Intake'!AE87-'Daily Feed Intake'!AF87</f>
        <v>111.96000000000001</v>
      </c>
      <c r="R89" s="206">
        <f>Q89/Dead!P87</f>
        <v>2.2392000000000003</v>
      </c>
      <c r="S89" s="205">
        <f>'Daily Feed Intake'!AI87-'Daily Feed Intake'!AJ87</f>
        <v>104.43</v>
      </c>
      <c r="T89" s="206">
        <f>S89/Dead!R87</f>
        <v>2.0886</v>
      </c>
      <c r="U89" s="205">
        <f>'Daily Feed Intake'!AM87-'Daily Feed Intake'!AN87</f>
        <v>108.3</v>
      </c>
      <c r="V89" s="206">
        <f>U89/Dead!T87</f>
        <v>2.1659999999999999</v>
      </c>
      <c r="W89" s="205">
        <f>'Daily Feed Intake'!AQ87-'Daily Feed Intake'!AR87</f>
        <v>95.990000000000009</v>
      </c>
      <c r="X89" s="206">
        <f>W89/Dead!V87</f>
        <v>1.9198000000000002</v>
      </c>
      <c r="Y89" s="205">
        <f>'Daily Feed Intake'!AU87-'Daily Feed Intake'!AV87</f>
        <v>95.740000000000009</v>
      </c>
      <c r="Z89" s="206">
        <f>Y89/Dead!X87</f>
        <v>1.9148000000000003</v>
      </c>
      <c r="AA89" s="205">
        <f>'Daily Feed Intake'!AY87-'Daily Feed Intake'!AZ87</f>
        <v>101.85</v>
      </c>
      <c r="AB89" s="206">
        <f>AA89/Dead!Z87</f>
        <v>2.0369999999999999</v>
      </c>
      <c r="AC89" s="205">
        <f>'Daily Feed Intake'!BC87-'Daily Feed Intake'!BD87</f>
        <v>76.37</v>
      </c>
      <c r="AD89" s="206">
        <f>AC89/Dead!AB87</f>
        <v>1.5274000000000001</v>
      </c>
      <c r="AE89" s="205">
        <f>'Daily Feed Intake'!BG87-'Daily Feed Intake'!BH87</f>
        <v>103.14</v>
      </c>
      <c r="AF89" s="206">
        <f>AE89/Dead!AD87</f>
        <v>2.0628000000000002</v>
      </c>
    </row>
    <row r="90" spans="1:32" ht="15" thickBot="1" x14ac:dyDescent="0.4">
      <c r="A90" s="203">
        <v>44255</v>
      </c>
      <c r="B90" s="78">
        <v>81</v>
      </c>
      <c r="C90" s="205">
        <f>'Daily Feed Intake'!C88-'Daily Feed Intake'!D88</f>
        <v>0</v>
      </c>
      <c r="D90" s="206">
        <f>C90/Dead!B88</f>
        <v>0</v>
      </c>
      <c r="E90" s="205">
        <f>'Daily Feed Intake'!G88-'Daily Feed Intake'!H88</f>
        <v>0</v>
      </c>
      <c r="F90" s="206">
        <f>E90/Dead!D88</f>
        <v>0</v>
      </c>
      <c r="G90" s="205">
        <f>'Daily Feed Intake'!K88-'Daily Feed Intake'!L88</f>
        <v>0</v>
      </c>
      <c r="H90" s="206">
        <f>G90/Dead!F88</f>
        <v>0</v>
      </c>
      <c r="I90" s="205">
        <f>'Daily Feed Intake'!O88-'Daily Feed Intake'!P88</f>
        <v>0</v>
      </c>
      <c r="J90" s="206">
        <f>I90/Dead!H88</f>
        <v>0</v>
      </c>
      <c r="K90" s="205">
        <f>'Daily Feed Intake'!S88-'Daily Feed Intake'!T88</f>
        <v>0</v>
      </c>
      <c r="L90" s="206">
        <f>K90/Dead!J88</f>
        <v>0</v>
      </c>
      <c r="M90" s="205">
        <f>'Daily Feed Intake'!W88-'Daily Feed Intake'!Y88</f>
        <v>0</v>
      </c>
      <c r="N90" s="206">
        <f>M90/Dead!L88</f>
        <v>0</v>
      </c>
      <c r="O90" s="205">
        <f>'Daily Feed Intake'!AA88-'Daily Feed Intake'!AB88</f>
        <v>0</v>
      </c>
      <c r="P90" s="206">
        <f>O90/Dead!N88</f>
        <v>0</v>
      </c>
      <c r="Q90" s="205">
        <f>'Daily Feed Intake'!AE88-'Daily Feed Intake'!AF88</f>
        <v>0</v>
      </c>
      <c r="R90" s="206">
        <f>Q90/Dead!P88</f>
        <v>0</v>
      </c>
      <c r="S90" s="205">
        <f>'Daily Feed Intake'!AI88-'Daily Feed Intake'!AJ88</f>
        <v>0</v>
      </c>
      <c r="T90" s="206">
        <f>S90/Dead!R88</f>
        <v>0</v>
      </c>
      <c r="U90" s="205">
        <f>'Daily Feed Intake'!AM88-'Daily Feed Intake'!AN88</f>
        <v>0</v>
      </c>
      <c r="V90" s="206">
        <f>U90/Dead!T88</f>
        <v>0</v>
      </c>
      <c r="W90" s="205">
        <f>'Daily Feed Intake'!AQ88-'Daily Feed Intake'!AR88</f>
        <v>0</v>
      </c>
      <c r="X90" s="206">
        <f>W90/Dead!V88</f>
        <v>0</v>
      </c>
      <c r="Y90" s="205">
        <f>'Daily Feed Intake'!AU88-'Daily Feed Intake'!AV88</f>
        <v>0</v>
      </c>
      <c r="Z90" s="206">
        <f>Y90/Dead!X88</f>
        <v>0</v>
      </c>
      <c r="AA90" s="205">
        <f>'Daily Feed Intake'!AY88-'Daily Feed Intake'!AZ88</f>
        <v>0</v>
      </c>
      <c r="AB90" s="206">
        <f>AA90/Dead!Z88</f>
        <v>0</v>
      </c>
      <c r="AC90" s="205">
        <f>'Daily Feed Intake'!BC88-'Daily Feed Intake'!BD88</f>
        <v>0</v>
      </c>
      <c r="AD90" s="206">
        <f>AC90/Dead!AB88</f>
        <v>0</v>
      </c>
      <c r="AE90" s="205">
        <f>'Daily Feed Intake'!BG88-'Daily Feed Intake'!BH88</f>
        <v>0</v>
      </c>
      <c r="AF90" s="206">
        <f>AE90/Dead!AD88</f>
        <v>0</v>
      </c>
    </row>
    <row r="91" spans="1:32" ht="15" thickBot="1" x14ac:dyDescent="0.4">
      <c r="A91" s="203">
        <v>44256</v>
      </c>
      <c r="B91" s="78">
        <v>82</v>
      </c>
      <c r="C91" s="205">
        <f>'Daily Feed Intake'!C89-'Daily Feed Intake'!D89</f>
        <v>127.53</v>
      </c>
      <c r="D91" s="206">
        <f>C91/Dead!B89</f>
        <v>2.5506000000000002</v>
      </c>
      <c r="E91" s="205">
        <f>'Daily Feed Intake'!G89-'Daily Feed Intake'!H89</f>
        <v>126.57</v>
      </c>
      <c r="F91" s="206">
        <f>E91/Dead!D89</f>
        <v>2.5313999999999997</v>
      </c>
      <c r="G91" s="205">
        <f>'Daily Feed Intake'!K89-'Daily Feed Intake'!L89</f>
        <v>130</v>
      </c>
      <c r="H91" s="206">
        <f>G91/Dead!F89</f>
        <v>2.6</v>
      </c>
      <c r="I91" s="205">
        <f>'Daily Feed Intake'!O89-'Daily Feed Intake'!P89</f>
        <v>130</v>
      </c>
      <c r="J91" s="206">
        <f>I91/Dead!H89</f>
        <v>2.6</v>
      </c>
      <c r="K91" s="205">
        <f>'Daily Feed Intake'!S89-'Daily Feed Intake'!T89</f>
        <v>129.9</v>
      </c>
      <c r="L91" s="206">
        <f>K91/Dead!J89</f>
        <v>2.5980000000000003</v>
      </c>
      <c r="M91" s="205">
        <f>'Daily Feed Intake'!W89-'Daily Feed Intake'!Y89</f>
        <v>128.95908481912809</v>
      </c>
      <c r="N91" s="206">
        <f>M91/Dead!L89</f>
        <v>2.579181696382562</v>
      </c>
      <c r="O91" s="205">
        <f>'Daily Feed Intake'!AA89-'Daily Feed Intake'!AB89</f>
        <v>122.3</v>
      </c>
      <c r="P91" s="206">
        <f>O91/Dead!N89</f>
        <v>2.4459999999999997</v>
      </c>
      <c r="Q91" s="205">
        <f>'Daily Feed Intake'!AE89-'Daily Feed Intake'!AF89</f>
        <v>119.57</v>
      </c>
      <c r="R91" s="206">
        <f>Q91/Dead!P89</f>
        <v>2.3914</v>
      </c>
      <c r="S91" s="205">
        <f>'Daily Feed Intake'!AI89-'Daily Feed Intake'!AJ89</f>
        <v>127.76</v>
      </c>
      <c r="T91" s="206">
        <f>S91/Dead!R89</f>
        <v>2.5552000000000001</v>
      </c>
      <c r="U91" s="205">
        <f>'Daily Feed Intake'!AM89-'Daily Feed Intake'!AN89</f>
        <v>121.63</v>
      </c>
      <c r="V91" s="206">
        <f>U91/Dead!T89</f>
        <v>2.4325999999999999</v>
      </c>
      <c r="W91" s="205">
        <f>'Daily Feed Intake'!AQ89-'Daily Feed Intake'!AR89</f>
        <v>123.81</v>
      </c>
      <c r="X91" s="206">
        <f>W91/Dead!V89</f>
        <v>2.4762</v>
      </c>
      <c r="Y91" s="205">
        <f>'Daily Feed Intake'!AU89-'Daily Feed Intake'!AV89</f>
        <v>129.41</v>
      </c>
      <c r="Z91" s="206">
        <f>Y91/Dead!X89</f>
        <v>2.5882000000000001</v>
      </c>
      <c r="AA91" s="205">
        <f>'Daily Feed Intake'!AY89-'Daily Feed Intake'!AZ89</f>
        <v>127.31</v>
      </c>
      <c r="AB91" s="206">
        <f>AA91/Dead!Z89</f>
        <v>2.5462000000000002</v>
      </c>
      <c r="AC91" s="205">
        <f>'Daily Feed Intake'!BC89-'Daily Feed Intake'!BD89</f>
        <v>118.61</v>
      </c>
      <c r="AD91" s="206">
        <f>AC91/Dead!AB89</f>
        <v>2.3721999999999999</v>
      </c>
      <c r="AE91" s="205">
        <f>'Daily Feed Intake'!BG89-'Daily Feed Intake'!BH89</f>
        <v>118.45</v>
      </c>
      <c r="AF91" s="206">
        <f>AE91/Dead!AD89</f>
        <v>2.3690000000000002</v>
      </c>
    </row>
    <row r="92" spans="1:32" ht="15" thickBot="1" x14ac:dyDescent="0.4">
      <c r="A92" s="203">
        <v>44257</v>
      </c>
      <c r="B92" s="78">
        <v>83</v>
      </c>
      <c r="C92" s="205">
        <f>'Daily Feed Intake'!C90-'Daily Feed Intake'!D90</f>
        <v>130</v>
      </c>
      <c r="D92" s="206">
        <f>C92/Dead!B90</f>
        <v>2.6</v>
      </c>
      <c r="E92" s="205">
        <f>'Daily Feed Intake'!G90-'Daily Feed Intake'!H90</f>
        <v>124.6</v>
      </c>
      <c r="F92" s="206">
        <f>E92/Dead!D90</f>
        <v>2.492</v>
      </c>
      <c r="G92" s="205">
        <f>'Daily Feed Intake'!K90-'Daily Feed Intake'!L90</f>
        <v>123.41</v>
      </c>
      <c r="H92" s="206">
        <f>G92/Dead!F90</f>
        <v>2.4681999999999999</v>
      </c>
      <c r="I92" s="205">
        <f>'Daily Feed Intake'!O90-'Daily Feed Intake'!P90</f>
        <v>129.84</v>
      </c>
      <c r="J92" s="206">
        <f>I92/Dead!H90</f>
        <v>2.5968</v>
      </c>
      <c r="K92" s="205">
        <f>'Daily Feed Intake'!S90-'Daily Feed Intake'!T90</f>
        <v>113.6</v>
      </c>
      <c r="L92" s="206">
        <f>K92/Dead!J90</f>
        <v>2.2719999999999998</v>
      </c>
      <c r="M92" s="205">
        <f>'Daily Feed Intake'!W90-'Daily Feed Intake'!Y90</f>
        <v>119.14768628259301</v>
      </c>
      <c r="N92" s="206">
        <f>M92/Dead!L90</f>
        <v>2.3829537256518605</v>
      </c>
      <c r="O92" s="205">
        <f>'Daily Feed Intake'!AA90-'Daily Feed Intake'!AB90</f>
        <v>113.53</v>
      </c>
      <c r="P92" s="206">
        <f>O92/Dead!N90</f>
        <v>2.2706</v>
      </c>
      <c r="Q92" s="205">
        <f>'Daily Feed Intake'!AE90-'Daily Feed Intake'!AF90</f>
        <v>125.02</v>
      </c>
      <c r="R92" s="206">
        <f>Q92/Dead!P90</f>
        <v>2.5004</v>
      </c>
      <c r="S92" s="205">
        <f>'Daily Feed Intake'!AI90-'Daily Feed Intake'!AJ90</f>
        <v>104.15</v>
      </c>
      <c r="T92" s="206">
        <f>S92/Dead!R90</f>
        <v>2.0830000000000002</v>
      </c>
      <c r="U92" s="205">
        <f>'Daily Feed Intake'!AM90-'Daily Feed Intake'!AN90</f>
        <v>93.56</v>
      </c>
      <c r="V92" s="206">
        <f>U92/Dead!T90</f>
        <v>1.8712</v>
      </c>
      <c r="W92" s="205">
        <f>'Daily Feed Intake'!AQ90-'Daily Feed Intake'!AR90</f>
        <v>101.98</v>
      </c>
      <c r="X92" s="206">
        <f>W92/Dead!V90</f>
        <v>2.0396000000000001</v>
      </c>
      <c r="Y92" s="205">
        <f>'Daily Feed Intake'!AU90-'Daily Feed Intake'!AV90</f>
        <v>105.57</v>
      </c>
      <c r="Z92" s="206">
        <f>Y92/Dead!X90</f>
        <v>2.1113999999999997</v>
      </c>
      <c r="AA92" s="205">
        <f>'Daily Feed Intake'!AY90-'Daily Feed Intake'!AZ90</f>
        <v>111.47</v>
      </c>
      <c r="AB92" s="206">
        <f>AA92/Dead!Z90</f>
        <v>2.2294</v>
      </c>
      <c r="AC92" s="205">
        <f>'Daily Feed Intake'!BC90-'Daily Feed Intake'!BD90</f>
        <v>95.5</v>
      </c>
      <c r="AD92" s="206">
        <f>AC92/Dead!AB90</f>
        <v>1.91</v>
      </c>
      <c r="AE92" s="205">
        <f>'Daily Feed Intake'!BG90-'Daily Feed Intake'!BH90</f>
        <v>99.92</v>
      </c>
      <c r="AF92" s="206">
        <f>AE92/Dead!AD90</f>
        <v>1.9984</v>
      </c>
    </row>
    <row r="93" spans="1:32" ht="15" thickBot="1" x14ac:dyDescent="0.4">
      <c r="A93" s="203">
        <v>44258</v>
      </c>
      <c r="B93" s="78">
        <v>84</v>
      </c>
      <c r="C93" s="205">
        <f>'Daily Feed Intake'!C91-'Daily Feed Intake'!D91</f>
        <v>80.960000000000008</v>
      </c>
      <c r="D93" s="206">
        <f>C93/Dead!B91</f>
        <v>1.6192000000000002</v>
      </c>
      <c r="E93" s="205">
        <f>'Daily Feed Intake'!G91-'Daily Feed Intake'!H91</f>
        <v>122.42</v>
      </c>
      <c r="F93" s="206">
        <f>E93/Dead!D91</f>
        <v>2.4483999999999999</v>
      </c>
      <c r="G93" s="205">
        <f>'Daily Feed Intake'!K91-'Daily Feed Intake'!L91</f>
        <v>124.35</v>
      </c>
      <c r="H93" s="206">
        <f>G93/Dead!F91</f>
        <v>2.4870000000000001</v>
      </c>
      <c r="I93" s="205">
        <f>'Daily Feed Intake'!O91-'Daily Feed Intake'!P91</f>
        <v>123.65</v>
      </c>
      <c r="J93" s="206">
        <f>I93/Dead!H91</f>
        <v>2.4730000000000003</v>
      </c>
      <c r="K93" s="205">
        <f>'Daily Feed Intake'!S91-'Daily Feed Intake'!T91</f>
        <v>101.16</v>
      </c>
      <c r="L93" s="206">
        <f>K93/Dead!J91</f>
        <v>2.0232000000000001</v>
      </c>
      <c r="M93" s="205">
        <f>'Daily Feed Intake'!W91-'Daily Feed Intake'!Y91</f>
        <v>118.28197464701638</v>
      </c>
      <c r="N93" s="206">
        <f>M93/Dead!L91</f>
        <v>2.3656394929403275</v>
      </c>
      <c r="O93" s="205">
        <f>'Daily Feed Intake'!AA91-'Daily Feed Intake'!AB91</f>
        <v>86.789999999999992</v>
      </c>
      <c r="P93" s="206">
        <f>O93/Dead!N91</f>
        <v>1.7357999999999998</v>
      </c>
      <c r="Q93" s="205">
        <f>'Daily Feed Intake'!AE91-'Daily Feed Intake'!AF91</f>
        <v>107.38</v>
      </c>
      <c r="R93" s="206">
        <f>Q93/Dead!P91</f>
        <v>2.1475999999999997</v>
      </c>
      <c r="S93" s="205">
        <f>'Daily Feed Intake'!AI91-'Daily Feed Intake'!AJ91</f>
        <v>124.4</v>
      </c>
      <c r="T93" s="206">
        <f>S93/Dead!R91</f>
        <v>2.488</v>
      </c>
      <c r="U93" s="205">
        <f>'Daily Feed Intake'!AM91-'Daily Feed Intake'!AN91</f>
        <v>66.08</v>
      </c>
      <c r="V93" s="206">
        <f>U93/Dead!T91</f>
        <v>1.3215999999999999</v>
      </c>
      <c r="W93" s="205">
        <f>'Daily Feed Intake'!AQ91-'Daily Feed Intake'!AR91</f>
        <v>93.16</v>
      </c>
      <c r="X93" s="206">
        <f>W93/Dead!V91</f>
        <v>1.8632</v>
      </c>
      <c r="Y93" s="205">
        <f>'Daily Feed Intake'!AU91-'Daily Feed Intake'!AV91</f>
        <v>123.08</v>
      </c>
      <c r="Z93" s="206">
        <f>Y93/Dead!X91</f>
        <v>2.4615999999999998</v>
      </c>
      <c r="AA93" s="205">
        <f>'Daily Feed Intake'!AY91-'Daily Feed Intake'!AZ91</f>
        <v>100.86</v>
      </c>
      <c r="AB93" s="206">
        <f>AA93/Dead!Z91</f>
        <v>2.0171999999999999</v>
      </c>
      <c r="AC93" s="205">
        <f>'Daily Feed Intake'!BC91-'Daily Feed Intake'!BD91</f>
        <v>109.25</v>
      </c>
      <c r="AD93" s="206">
        <f>AC93/Dead!AB91</f>
        <v>2.1850000000000001</v>
      </c>
      <c r="AE93" s="205">
        <f>'Daily Feed Intake'!BG91-'Daily Feed Intake'!BH91</f>
        <v>109.14</v>
      </c>
      <c r="AF93" s="206">
        <f>AE93/Dead!AD91</f>
        <v>2.1827999999999999</v>
      </c>
    </row>
    <row r="94" spans="1:32" ht="15" thickBot="1" x14ac:dyDescent="0.4">
      <c r="A94" s="203">
        <v>44259</v>
      </c>
      <c r="B94" s="78">
        <v>85</v>
      </c>
      <c r="C94" s="205">
        <f>'Daily Feed Intake'!C92-'Daily Feed Intake'!D92</f>
        <v>126.51</v>
      </c>
      <c r="D94" s="206">
        <f>C94/Dead!B92</f>
        <v>2.5302000000000002</v>
      </c>
      <c r="E94" s="205">
        <f>'Daily Feed Intake'!G92-'Daily Feed Intake'!H92</f>
        <v>120.23</v>
      </c>
      <c r="F94" s="206">
        <f>E94/Dead!D92</f>
        <v>2.4046000000000003</v>
      </c>
      <c r="G94" s="205">
        <f>'Daily Feed Intake'!K92-'Daily Feed Intake'!L92</f>
        <v>128.02000000000001</v>
      </c>
      <c r="H94" s="206">
        <f>G94/Dead!F92</f>
        <v>2.5604</v>
      </c>
      <c r="I94" s="205">
        <f>'Daily Feed Intake'!O92-'Daily Feed Intake'!P92</f>
        <v>126.64</v>
      </c>
      <c r="J94" s="206">
        <f>I94/Dead!H92</f>
        <v>2.5327999999999999</v>
      </c>
      <c r="K94" s="205">
        <f>'Daily Feed Intake'!S92-'Daily Feed Intake'!T92</f>
        <v>95.47</v>
      </c>
      <c r="L94" s="206">
        <f>K94/Dead!J92</f>
        <v>1.9094</v>
      </c>
      <c r="M94" s="205">
        <f>'Daily Feed Intake'!W92-'Daily Feed Intake'!Y92</f>
        <v>123.85756982376584</v>
      </c>
      <c r="N94" s="206">
        <f>M94/Dead!L92</f>
        <v>2.4771513964753167</v>
      </c>
      <c r="O94" s="205">
        <f>'Daily Feed Intake'!AA92-'Daily Feed Intake'!AB92</f>
        <v>88.87</v>
      </c>
      <c r="P94" s="206">
        <f>O94/Dead!N92</f>
        <v>1.7774000000000001</v>
      </c>
      <c r="Q94" s="205">
        <f>'Daily Feed Intake'!AE92-'Daily Feed Intake'!AF92</f>
        <v>122.73</v>
      </c>
      <c r="R94" s="206">
        <f>Q94/Dead!P92</f>
        <v>2.4546000000000001</v>
      </c>
      <c r="S94" s="205">
        <f>'Daily Feed Intake'!AI92-'Daily Feed Intake'!AJ92</f>
        <v>115.5</v>
      </c>
      <c r="T94" s="206">
        <f>S94/Dead!R92</f>
        <v>2.31</v>
      </c>
      <c r="U94" s="205">
        <f>'Daily Feed Intake'!AM92-'Daily Feed Intake'!AN92</f>
        <v>97.990000000000009</v>
      </c>
      <c r="V94" s="206">
        <f>U94/Dead!T92</f>
        <v>1.9598000000000002</v>
      </c>
      <c r="W94" s="205">
        <f>'Daily Feed Intake'!AQ92-'Daily Feed Intake'!AR92</f>
        <v>115.16</v>
      </c>
      <c r="X94" s="206">
        <f>W94/Dead!V92</f>
        <v>2.3031999999999999</v>
      </c>
      <c r="Y94" s="205">
        <f>'Daily Feed Intake'!AU92-'Daily Feed Intake'!AV92</f>
        <v>113.27</v>
      </c>
      <c r="Z94" s="206">
        <f>Y94/Dead!X92</f>
        <v>2.2654000000000001</v>
      </c>
      <c r="AA94" s="205">
        <f>'Daily Feed Intake'!AY92-'Daily Feed Intake'!AZ92</f>
        <v>119.63</v>
      </c>
      <c r="AB94" s="206">
        <f>AA94/Dead!Z92</f>
        <v>2.3925999999999998</v>
      </c>
      <c r="AC94" s="205">
        <f>'Daily Feed Intake'!BC92-'Daily Feed Intake'!BD92</f>
        <v>97.32</v>
      </c>
      <c r="AD94" s="206">
        <f>AC94/Dead!AB92</f>
        <v>1.9463999999999999</v>
      </c>
      <c r="AE94" s="205">
        <f>'Daily Feed Intake'!BG92-'Daily Feed Intake'!BH92</f>
        <v>106.65</v>
      </c>
      <c r="AF94" s="206">
        <f>AE94/Dead!AD92</f>
        <v>2.133</v>
      </c>
    </row>
    <row r="95" spans="1:32" ht="15" thickBot="1" x14ac:dyDescent="0.4">
      <c r="A95" s="203">
        <v>44260</v>
      </c>
      <c r="B95" s="78">
        <v>86</v>
      </c>
      <c r="C95" s="205">
        <f>'Daily Feed Intake'!C93-'Daily Feed Intake'!D93</f>
        <v>127.27</v>
      </c>
      <c r="D95" s="206">
        <f>C95/Dead!B93</f>
        <v>2.5453999999999999</v>
      </c>
      <c r="E95" s="205">
        <f>'Daily Feed Intake'!G93-'Daily Feed Intake'!H93</f>
        <v>125.68</v>
      </c>
      <c r="F95" s="206">
        <f>E95/Dead!D93</f>
        <v>2.5136000000000003</v>
      </c>
      <c r="G95" s="205">
        <f>'Daily Feed Intake'!K93-'Daily Feed Intake'!L93</f>
        <v>115.61</v>
      </c>
      <c r="H95" s="206">
        <f>G95/Dead!F93</f>
        <v>2.3121999999999998</v>
      </c>
      <c r="I95" s="205">
        <f>'Daily Feed Intake'!O93-'Daily Feed Intake'!P93</f>
        <v>128.13</v>
      </c>
      <c r="J95" s="206">
        <f>I95/Dead!H93</f>
        <v>2.5625999999999998</v>
      </c>
      <c r="K95" s="205">
        <f>'Daily Feed Intake'!S93-'Daily Feed Intake'!T93</f>
        <v>126.12</v>
      </c>
      <c r="L95" s="206">
        <f>K95/Dead!J93</f>
        <v>2.5224000000000002</v>
      </c>
      <c r="M95" s="205">
        <f>'Daily Feed Intake'!W93-'Daily Feed Intake'!Y93</f>
        <v>118.37472946511389</v>
      </c>
      <c r="N95" s="206">
        <f>M95/Dead!L93</f>
        <v>2.3674945893022779</v>
      </c>
      <c r="O95" s="205">
        <f>'Daily Feed Intake'!AA93-'Daily Feed Intake'!AB93</f>
        <v>107.57</v>
      </c>
      <c r="P95" s="206">
        <f>O95/Dead!N93</f>
        <v>2.1513999999999998</v>
      </c>
      <c r="Q95" s="205">
        <f>'Daily Feed Intake'!AE93-'Daily Feed Intake'!AF93</f>
        <v>116.88</v>
      </c>
      <c r="R95" s="206">
        <f>Q95/Dead!P93</f>
        <v>2.3376000000000001</v>
      </c>
      <c r="S95" s="205">
        <f>'Daily Feed Intake'!AI93-'Daily Feed Intake'!AJ93</f>
        <v>127.41</v>
      </c>
      <c r="T95" s="206">
        <f>S95/Dead!R93</f>
        <v>2.5482</v>
      </c>
      <c r="U95" s="205">
        <f>'Daily Feed Intake'!AM93-'Daily Feed Intake'!AN93</f>
        <v>105.28999999999999</v>
      </c>
      <c r="V95" s="206">
        <f>U95/Dead!T93</f>
        <v>2.1057999999999999</v>
      </c>
      <c r="W95" s="205">
        <f>'Daily Feed Intake'!AQ93-'Daily Feed Intake'!AR93</f>
        <v>117.53999999999999</v>
      </c>
      <c r="X95" s="206">
        <f>W95/Dead!V93</f>
        <v>2.3508</v>
      </c>
      <c r="Y95" s="205">
        <f>'Daily Feed Intake'!AU93-'Daily Feed Intake'!AV93</f>
        <v>127.83</v>
      </c>
      <c r="Z95" s="206">
        <f>Y95/Dead!X93</f>
        <v>2.5566</v>
      </c>
      <c r="AA95" s="205">
        <f>'Daily Feed Intake'!AY93-'Daily Feed Intake'!AZ93</f>
        <v>116.82</v>
      </c>
      <c r="AB95" s="206">
        <f>AA95/Dead!Z93</f>
        <v>2.3363999999999998</v>
      </c>
      <c r="AC95" s="205">
        <f>'Daily Feed Intake'!BC93-'Daily Feed Intake'!BD93</f>
        <v>107.57</v>
      </c>
      <c r="AD95" s="206">
        <f>AC95/Dead!AB93</f>
        <v>2.1513999999999998</v>
      </c>
      <c r="AE95" s="205">
        <f>'Daily Feed Intake'!BG93-'Daily Feed Intake'!BH93</f>
        <v>109.75</v>
      </c>
      <c r="AF95" s="206">
        <f>AE95/Dead!AD93</f>
        <v>2.1949999999999998</v>
      </c>
    </row>
    <row r="96" spans="1:32" ht="15" thickBot="1" x14ac:dyDescent="0.4">
      <c r="A96" s="203">
        <v>44261</v>
      </c>
      <c r="B96" s="78">
        <v>87</v>
      </c>
      <c r="C96" s="205">
        <f>'Daily Feed Intake'!C94-'Daily Feed Intake'!D94</f>
        <v>121.95</v>
      </c>
      <c r="D96" s="206">
        <f>C96/Dead!B94</f>
        <v>2.4390000000000001</v>
      </c>
      <c r="E96" s="205">
        <f>'Daily Feed Intake'!G94-'Daily Feed Intake'!H94</f>
        <v>129.24</v>
      </c>
      <c r="F96" s="206">
        <f>E96/Dead!D94</f>
        <v>2.5848</v>
      </c>
      <c r="G96" s="205">
        <f>'Daily Feed Intake'!K94-'Daily Feed Intake'!L94</f>
        <v>123.73</v>
      </c>
      <c r="H96" s="206">
        <f>G96/Dead!F94</f>
        <v>2.4746000000000001</v>
      </c>
      <c r="I96" s="205">
        <f>'Daily Feed Intake'!O94-'Daily Feed Intake'!P94</f>
        <v>128.63999999999999</v>
      </c>
      <c r="J96" s="206">
        <f>I96/Dead!H94</f>
        <v>2.5727999999999995</v>
      </c>
      <c r="K96" s="205">
        <f>'Daily Feed Intake'!S94-'Daily Feed Intake'!T94</f>
        <v>115.65</v>
      </c>
      <c r="L96" s="206">
        <f>K96/Dead!J94</f>
        <v>2.3130000000000002</v>
      </c>
      <c r="M96" s="205">
        <f>'Daily Feed Intake'!W94-'Daily Feed Intake'!Y94</f>
        <v>118.08615891992167</v>
      </c>
      <c r="N96" s="206">
        <f>M96/Dead!L94</f>
        <v>2.3617231783984334</v>
      </c>
      <c r="O96" s="205">
        <f>'Daily Feed Intake'!AA94-'Daily Feed Intake'!AB94</f>
        <v>119.57</v>
      </c>
      <c r="P96" s="206">
        <f>O96/Dead!N94</f>
        <v>2.3914</v>
      </c>
      <c r="Q96" s="205">
        <f>'Daily Feed Intake'!AE94-'Daily Feed Intake'!AF94</f>
        <v>119.01</v>
      </c>
      <c r="R96" s="206">
        <f>Q96/Dead!P94</f>
        <v>2.3802000000000003</v>
      </c>
      <c r="S96" s="205">
        <f>'Daily Feed Intake'!AI94-'Daily Feed Intake'!AJ94</f>
        <v>126.17</v>
      </c>
      <c r="T96" s="206">
        <f>S96/Dead!R94</f>
        <v>2.5234000000000001</v>
      </c>
      <c r="U96" s="205">
        <f>'Daily Feed Intake'!AM94-'Daily Feed Intake'!AN94</f>
        <v>115.14</v>
      </c>
      <c r="V96" s="206">
        <f>U96/Dead!T94</f>
        <v>2.3028</v>
      </c>
      <c r="W96" s="205">
        <f>'Daily Feed Intake'!AQ94-'Daily Feed Intake'!AR94</f>
        <v>110.41</v>
      </c>
      <c r="X96" s="206">
        <f>W96/Dead!V94</f>
        <v>2.2081999999999997</v>
      </c>
      <c r="Y96" s="205">
        <f>'Daily Feed Intake'!AU94-'Daily Feed Intake'!AV94</f>
        <v>112.3</v>
      </c>
      <c r="Z96" s="206">
        <f>Y96/Dead!X94</f>
        <v>2.246</v>
      </c>
      <c r="AA96" s="205">
        <f>'Daily Feed Intake'!AY94-'Daily Feed Intake'!AZ94</f>
        <v>109.26</v>
      </c>
      <c r="AB96" s="206">
        <f>AA96/Dead!Z94</f>
        <v>2.1852</v>
      </c>
      <c r="AC96" s="205">
        <f>'Daily Feed Intake'!BC94-'Daily Feed Intake'!BD94</f>
        <v>112.39</v>
      </c>
      <c r="AD96" s="206">
        <f>AC96/Dead!AB94</f>
        <v>2.2477999999999998</v>
      </c>
      <c r="AE96" s="205">
        <f>'Daily Feed Intake'!BG94-'Daily Feed Intake'!BH94</f>
        <v>103.11</v>
      </c>
      <c r="AF96" s="206">
        <f>AE96/Dead!AD94</f>
        <v>2.0621999999999998</v>
      </c>
    </row>
    <row r="97" spans="1:32" ht="15" thickBot="1" x14ac:dyDescent="0.4">
      <c r="A97" s="203">
        <v>44262</v>
      </c>
      <c r="B97" s="78">
        <v>88</v>
      </c>
      <c r="C97" s="205">
        <f>'Daily Feed Intake'!C95-'Daily Feed Intake'!D95</f>
        <v>0</v>
      </c>
      <c r="D97" s="206">
        <f>C97/Dead!B95</f>
        <v>0</v>
      </c>
      <c r="E97" s="205">
        <f>'Daily Feed Intake'!G95-'Daily Feed Intake'!H95</f>
        <v>0</v>
      </c>
      <c r="F97" s="206">
        <f>E97/Dead!D95</f>
        <v>0</v>
      </c>
      <c r="G97" s="205">
        <f>'Daily Feed Intake'!K95-'Daily Feed Intake'!L95</f>
        <v>0</v>
      </c>
      <c r="H97" s="206">
        <f>G97/Dead!F95</f>
        <v>0</v>
      </c>
      <c r="I97" s="205">
        <f>'Daily Feed Intake'!O95-'Daily Feed Intake'!P95</f>
        <v>0</v>
      </c>
      <c r="J97" s="206">
        <f>I97/Dead!H95</f>
        <v>0</v>
      </c>
      <c r="K97" s="205">
        <f>'Daily Feed Intake'!S95-'Daily Feed Intake'!T95</f>
        <v>0</v>
      </c>
      <c r="L97" s="206">
        <f>K97/Dead!J95</f>
        <v>0</v>
      </c>
      <c r="M97" s="205">
        <f>'Daily Feed Intake'!W95-'Daily Feed Intake'!Y95</f>
        <v>0</v>
      </c>
      <c r="N97" s="206">
        <f>M97/Dead!L95</f>
        <v>0</v>
      </c>
      <c r="O97" s="205">
        <f>'Daily Feed Intake'!AA95-'Daily Feed Intake'!AB95</f>
        <v>0</v>
      </c>
      <c r="P97" s="206">
        <f>O97/Dead!N95</f>
        <v>0</v>
      </c>
      <c r="Q97" s="205">
        <f>'Daily Feed Intake'!AE95-'Daily Feed Intake'!AF95</f>
        <v>0</v>
      </c>
      <c r="R97" s="206">
        <f>Q97/Dead!P95</f>
        <v>0</v>
      </c>
      <c r="S97" s="205">
        <f>'Daily Feed Intake'!AI95-'Daily Feed Intake'!AJ95</f>
        <v>0</v>
      </c>
      <c r="T97" s="206">
        <f>S97/Dead!R95</f>
        <v>0</v>
      </c>
      <c r="U97" s="205">
        <f>'Daily Feed Intake'!AM95-'Daily Feed Intake'!AN95</f>
        <v>0</v>
      </c>
      <c r="V97" s="206">
        <f>U97/Dead!T95</f>
        <v>0</v>
      </c>
      <c r="W97" s="205">
        <f>'Daily Feed Intake'!AQ95-'Daily Feed Intake'!AR95</f>
        <v>0</v>
      </c>
      <c r="X97" s="206">
        <f>W97/Dead!V95</f>
        <v>0</v>
      </c>
      <c r="Y97" s="205">
        <f>'Daily Feed Intake'!AU95-'Daily Feed Intake'!AV95</f>
        <v>0</v>
      </c>
      <c r="Z97" s="206">
        <f>Y97/Dead!X95</f>
        <v>0</v>
      </c>
      <c r="AA97" s="205">
        <f>'Daily Feed Intake'!AY95-'Daily Feed Intake'!AZ95</f>
        <v>0</v>
      </c>
      <c r="AB97" s="206">
        <f>AA97/Dead!Z95</f>
        <v>0</v>
      </c>
      <c r="AC97" s="205">
        <f>'Daily Feed Intake'!BC95-'Daily Feed Intake'!BD95</f>
        <v>0</v>
      </c>
      <c r="AD97" s="206">
        <f>AC97/Dead!AB95</f>
        <v>0</v>
      </c>
      <c r="AE97" s="205">
        <f>'Daily Feed Intake'!BG95-'Daily Feed Intake'!BH95</f>
        <v>0</v>
      </c>
      <c r="AF97" s="206">
        <f>AE97/Dead!AD95</f>
        <v>0</v>
      </c>
    </row>
    <row r="98" spans="1:32" ht="15" thickBot="1" x14ac:dyDescent="0.4">
      <c r="A98" s="203">
        <v>44263</v>
      </c>
      <c r="B98" s="78">
        <v>89</v>
      </c>
      <c r="C98" s="205">
        <f>'Daily Feed Intake'!C96-'Daily Feed Intake'!D96</f>
        <v>129.94</v>
      </c>
      <c r="D98" s="206">
        <f>C98/Dead!B96</f>
        <v>2.5987999999999998</v>
      </c>
      <c r="E98" s="205">
        <f>'Daily Feed Intake'!G96-'Daily Feed Intake'!H96</f>
        <v>129.88999999999999</v>
      </c>
      <c r="F98" s="206">
        <f>E98/Dead!D96</f>
        <v>2.5977999999999999</v>
      </c>
      <c r="G98" s="205">
        <f>'Daily Feed Intake'!K96-'Daily Feed Intake'!L96</f>
        <v>130</v>
      </c>
      <c r="H98" s="206">
        <f>G98/Dead!F96</f>
        <v>2.6</v>
      </c>
      <c r="I98" s="205">
        <f>'Daily Feed Intake'!O96-'Daily Feed Intake'!P96</f>
        <v>130</v>
      </c>
      <c r="J98" s="206">
        <f>I98/Dead!H96</f>
        <v>2.6</v>
      </c>
      <c r="K98" s="205">
        <f>'Daily Feed Intake'!S96-'Daily Feed Intake'!T96</f>
        <v>130</v>
      </c>
      <c r="L98" s="206">
        <f>K98/Dead!J96</f>
        <v>2.6</v>
      </c>
      <c r="M98" s="205">
        <f>'Daily Feed Intake'!W96-'Daily Feed Intake'!Y96</f>
        <v>130</v>
      </c>
      <c r="N98" s="206">
        <f>M98/Dead!L96</f>
        <v>2.6</v>
      </c>
      <c r="O98" s="205">
        <f>'Daily Feed Intake'!AA96-'Daily Feed Intake'!AB96</f>
        <v>122.87</v>
      </c>
      <c r="P98" s="206">
        <f>O98/Dead!N96</f>
        <v>2.4574000000000003</v>
      </c>
      <c r="Q98" s="205">
        <f>'Daily Feed Intake'!AE96-'Daily Feed Intake'!AF96</f>
        <v>129.91999999999999</v>
      </c>
      <c r="R98" s="206">
        <f>Q98/Dead!P96</f>
        <v>2.5983999999999998</v>
      </c>
      <c r="S98" s="205">
        <f>'Daily Feed Intake'!AI96-'Daily Feed Intake'!AJ96</f>
        <v>130</v>
      </c>
      <c r="T98" s="206">
        <f>S98/Dead!R96</f>
        <v>2.6</v>
      </c>
      <c r="U98" s="205">
        <f>'Daily Feed Intake'!AM96-'Daily Feed Intake'!AN96</f>
        <v>128.54</v>
      </c>
      <c r="V98" s="206">
        <f>U98/Dead!T96</f>
        <v>2.5707999999999998</v>
      </c>
      <c r="W98" s="205">
        <f>'Daily Feed Intake'!AQ96-'Daily Feed Intake'!AR96</f>
        <v>129.94</v>
      </c>
      <c r="X98" s="206">
        <f>W98/Dead!V96</f>
        <v>2.5987999999999998</v>
      </c>
      <c r="Y98" s="205">
        <f>'Daily Feed Intake'!AU96-'Daily Feed Intake'!AV96</f>
        <v>130</v>
      </c>
      <c r="Z98" s="206">
        <f>Y98/Dead!X96</f>
        <v>2.6</v>
      </c>
      <c r="AA98" s="205">
        <f>'Daily Feed Intake'!AY96-'Daily Feed Intake'!AZ96</f>
        <v>129.80000000000001</v>
      </c>
      <c r="AB98" s="206">
        <f>AA98/Dead!Z96</f>
        <v>2.5960000000000001</v>
      </c>
      <c r="AC98" s="205">
        <f>'Daily Feed Intake'!BC96-'Daily Feed Intake'!BD96</f>
        <v>130</v>
      </c>
      <c r="AD98" s="206">
        <f>AC98/Dead!AB96</f>
        <v>2.6</v>
      </c>
      <c r="AE98" s="205">
        <f>'Daily Feed Intake'!BG96-'Daily Feed Intake'!BH96</f>
        <v>128.46</v>
      </c>
      <c r="AF98" s="206">
        <f>AE98/Dead!AD96</f>
        <v>2.5692000000000004</v>
      </c>
    </row>
    <row r="99" spans="1:32" ht="15" thickBot="1" x14ac:dyDescent="0.4">
      <c r="A99" s="203">
        <v>44264</v>
      </c>
      <c r="B99" s="78">
        <v>90</v>
      </c>
      <c r="C99" s="205">
        <f>'Daily Feed Intake'!C97-'Daily Feed Intake'!D97</f>
        <v>126.24</v>
      </c>
      <c r="D99" s="206">
        <f>C99/Dead!B97</f>
        <v>2.5247999999999999</v>
      </c>
      <c r="E99" s="205">
        <f>'Daily Feed Intake'!G97-'Daily Feed Intake'!H97</f>
        <v>124.84</v>
      </c>
      <c r="F99" s="206">
        <f>E99/Dead!D97</f>
        <v>2.4967999999999999</v>
      </c>
      <c r="G99" s="205">
        <f>'Daily Feed Intake'!K97-'Daily Feed Intake'!L97</f>
        <v>126.37</v>
      </c>
      <c r="H99" s="206">
        <f>G99/Dead!F97</f>
        <v>2.5274000000000001</v>
      </c>
      <c r="I99" s="205">
        <f>'Daily Feed Intake'!O97-'Daily Feed Intake'!P97</f>
        <v>127.46</v>
      </c>
      <c r="J99" s="206">
        <f>I99/Dead!H97</f>
        <v>2.5491999999999999</v>
      </c>
      <c r="K99" s="205">
        <f>'Daily Feed Intake'!S97-'Daily Feed Intake'!T97</f>
        <v>114.91</v>
      </c>
      <c r="L99" s="206">
        <f>K99/Dead!J97</f>
        <v>2.2982</v>
      </c>
      <c r="M99" s="205">
        <f>'Daily Feed Intake'!W97-'Daily Feed Intake'!Y97</f>
        <v>122.7445120065959</v>
      </c>
      <c r="N99" s="206">
        <f>M99/Dead!L97</f>
        <v>2.4548902401319181</v>
      </c>
      <c r="O99" s="205">
        <f>'Daily Feed Intake'!AA97-'Daily Feed Intake'!AB97</f>
        <v>111.56</v>
      </c>
      <c r="P99" s="206">
        <f>O99/Dead!N97</f>
        <v>2.2311999999999999</v>
      </c>
      <c r="Q99" s="205">
        <f>'Daily Feed Intake'!AE97-'Daily Feed Intake'!AF97</f>
        <v>86.41</v>
      </c>
      <c r="R99" s="206">
        <f>Q99/Dead!P97</f>
        <v>1.7282</v>
      </c>
      <c r="S99" s="205">
        <f>'Daily Feed Intake'!AI97-'Daily Feed Intake'!AJ97</f>
        <v>125.41</v>
      </c>
      <c r="T99" s="206">
        <f>S99/Dead!R97</f>
        <v>2.5082</v>
      </c>
      <c r="U99" s="205">
        <f>'Daily Feed Intake'!AM97-'Daily Feed Intake'!AN97</f>
        <v>98.84</v>
      </c>
      <c r="V99" s="206">
        <f>U99/Dead!T97</f>
        <v>1.9768000000000001</v>
      </c>
      <c r="W99" s="205">
        <f>'Daily Feed Intake'!AQ97-'Daily Feed Intake'!AR97</f>
        <v>113.59</v>
      </c>
      <c r="X99" s="206">
        <f>W99/Dead!V97</f>
        <v>2.2718000000000003</v>
      </c>
      <c r="Y99" s="205">
        <f>'Daily Feed Intake'!AU97-'Daily Feed Intake'!AV97</f>
        <v>110.42</v>
      </c>
      <c r="Z99" s="206">
        <f>Y99/Dead!X97</f>
        <v>2.2084000000000001</v>
      </c>
      <c r="AA99" s="205">
        <f>'Daily Feed Intake'!AY97-'Daily Feed Intake'!AZ97</f>
        <v>93.02000000000001</v>
      </c>
      <c r="AB99" s="206">
        <f>AA99/Dead!Z97</f>
        <v>1.8604000000000003</v>
      </c>
      <c r="AC99" s="205">
        <f>'Daily Feed Intake'!BC97-'Daily Feed Intake'!BD97</f>
        <v>97.16</v>
      </c>
      <c r="AD99" s="206">
        <f>AC99/Dead!AB97</f>
        <v>1.9432</v>
      </c>
      <c r="AE99" s="205">
        <f>'Daily Feed Intake'!BG97-'Daily Feed Intake'!BH97</f>
        <v>118.43</v>
      </c>
      <c r="AF99" s="206">
        <f>AE99/Dead!AD97</f>
        <v>2.3686000000000003</v>
      </c>
    </row>
    <row r="100" spans="1:32" ht="15" thickBot="1" x14ac:dyDescent="0.4">
      <c r="A100" s="203">
        <v>44265</v>
      </c>
      <c r="B100" s="78">
        <v>91</v>
      </c>
      <c r="C100" s="205">
        <f>'Daily Feed Intake'!C98-'Daily Feed Intake'!D98</f>
        <v>129.09</v>
      </c>
      <c r="D100" s="206">
        <f>C100/Dead!B98</f>
        <v>2.5817999999999999</v>
      </c>
      <c r="E100" s="205">
        <f>'Daily Feed Intake'!G98-'Daily Feed Intake'!H98</f>
        <v>129.47999999999999</v>
      </c>
      <c r="F100" s="206">
        <f>E100/Dead!D98</f>
        <v>2.5895999999999999</v>
      </c>
      <c r="G100" s="205">
        <f>'Daily Feed Intake'!K98-'Daily Feed Intake'!L98</f>
        <v>129.61000000000001</v>
      </c>
      <c r="H100" s="206">
        <f>G100/Dead!F98</f>
        <v>2.5922000000000001</v>
      </c>
      <c r="I100" s="205">
        <f>'Daily Feed Intake'!O98-'Daily Feed Intake'!P98</f>
        <v>129.22999999999999</v>
      </c>
      <c r="J100" s="206">
        <f>I100/Dead!H98</f>
        <v>2.5846</v>
      </c>
      <c r="K100" s="205">
        <f>'Daily Feed Intake'!S98-'Daily Feed Intake'!T98</f>
        <v>128.41</v>
      </c>
      <c r="L100" s="206">
        <f>K100/Dead!J98</f>
        <v>2.5682</v>
      </c>
      <c r="M100" s="205">
        <f>'Daily Feed Intake'!W98-'Daily Feed Intake'!Y98</f>
        <v>129.43316500051532</v>
      </c>
      <c r="N100" s="206">
        <f>M100/Dead!L98</f>
        <v>2.5886633000103063</v>
      </c>
      <c r="O100" s="205">
        <f>'Daily Feed Intake'!AA98-'Daily Feed Intake'!AB98</f>
        <v>129.36000000000001</v>
      </c>
      <c r="P100" s="206">
        <f>O100/Dead!N98</f>
        <v>2.5872000000000002</v>
      </c>
      <c r="Q100" s="205">
        <f>'Daily Feed Intake'!AE98-'Daily Feed Intake'!AF98</f>
        <v>126.2</v>
      </c>
      <c r="R100" s="206">
        <f>Q100/Dead!P98</f>
        <v>2.524</v>
      </c>
      <c r="S100" s="205">
        <f>'Daily Feed Intake'!AI98-'Daily Feed Intake'!AJ98</f>
        <v>129.04</v>
      </c>
      <c r="T100" s="206">
        <f>S100/Dead!R98</f>
        <v>2.5808</v>
      </c>
      <c r="U100" s="205">
        <f>'Daily Feed Intake'!AM98-'Daily Feed Intake'!AN98</f>
        <v>120.01</v>
      </c>
      <c r="V100" s="206">
        <f>U100/Dead!T98</f>
        <v>2.4001999999999999</v>
      </c>
      <c r="W100" s="205">
        <f>'Daily Feed Intake'!AQ98-'Daily Feed Intake'!AR98</f>
        <v>127.58</v>
      </c>
      <c r="X100" s="206">
        <f>W100/Dead!V98</f>
        <v>2.5516000000000001</v>
      </c>
      <c r="Y100" s="205">
        <f>'Daily Feed Intake'!AU98-'Daily Feed Intake'!AV98</f>
        <v>124.36</v>
      </c>
      <c r="Z100" s="206">
        <f>Y100/Dead!X98</f>
        <v>2.4872000000000001</v>
      </c>
      <c r="AA100" s="205">
        <f>'Daily Feed Intake'!AY98-'Daily Feed Intake'!AZ98</f>
        <v>117.45</v>
      </c>
      <c r="AB100" s="206">
        <f>AA100/Dead!Z98</f>
        <v>2.3490000000000002</v>
      </c>
      <c r="AC100" s="205">
        <f>'Daily Feed Intake'!BC98-'Daily Feed Intake'!BD98</f>
        <v>126.23</v>
      </c>
      <c r="AD100" s="206">
        <f>AC100/Dead!AB98</f>
        <v>2.5246</v>
      </c>
      <c r="AE100" s="205">
        <f>'Daily Feed Intake'!BG98-'Daily Feed Intake'!BH98</f>
        <v>111.17</v>
      </c>
      <c r="AF100" s="206">
        <f>AE100/Dead!AD98</f>
        <v>2.2233999999999998</v>
      </c>
    </row>
    <row r="101" spans="1:32" ht="15" thickBot="1" x14ac:dyDescent="0.4">
      <c r="A101" s="203">
        <v>44266</v>
      </c>
      <c r="B101" s="78">
        <v>92</v>
      </c>
      <c r="C101" s="205">
        <f>'Daily Feed Intake'!C99-'Daily Feed Intake'!D99</f>
        <v>120.52</v>
      </c>
      <c r="D101" s="206">
        <f>C101/Dead!B99</f>
        <v>2.4104000000000001</v>
      </c>
      <c r="E101" s="205">
        <f>'Daily Feed Intake'!G99-'Daily Feed Intake'!H99</f>
        <v>122.96</v>
      </c>
      <c r="F101" s="206">
        <f>E101/Dead!D99</f>
        <v>2.4592000000000001</v>
      </c>
      <c r="G101" s="205">
        <f>'Daily Feed Intake'!K99-'Daily Feed Intake'!L99</f>
        <v>108.56</v>
      </c>
      <c r="H101" s="206">
        <f>G101/Dead!F99</f>
        <v>2.1712000000000002</v>
      </c>
      <c r="I101" s="205">
        <f>'Daily Feed Intake'!O99-'Daily Feed Intake'!P99</f>
        <v>130</v>
      </c>
      <c r="J101" s="206">
        <f>I101/Dead!H99</f>
        <v>2.6</v>
      </c>
      <c r="K101" s="205">
        <f>'Daily Feed Intake'!S99-'Daily Feed Intake'!T99</f>
        <v>122.09</v>
      </c>
      <c r="L101" s="206">
        <f>K101/Dead!J99</f>
        <v>2.4418000000000002</v>
      </c>
      <c r="M101" s="205">
        <f>'Daily Feed Intake'!W99-'Daily Feed Intake'!Y99</f>
        <v>123.04338864268783</v>
      </c>
      <c r="N101" s="206">
        <f>M101/Dead!L99</f>
        <v>2.4608677728537565</v>
      </c>
      <c r="O101" s="205">
        <f>'Daily Feed Intake'!AA99-'Daily Feed Intake'!AB99</f>
        <v>125</v>
      </c>
      <c r="P101" s="206">
        <f>O101/Dead!N99</f>
        <v>2.5</v>
      </c>
      <c r="Q101" s="205">
        <f>'Daily Feed Intake'!AE99-'Daily Feed Intake'!AF99</f>
        <v>123.61</v>
      </c>
      <c r="R101" s="206">
        <f>Q101/Dead!P99</f>
        <v>2.4722</v>
      </c>
      <c r="S101" s="205">
        <f>'Daily Feed Intake'!AI99-'Daily Feed Intake'!AJ99</f>
        <v>126.22</v>
      </c>
      <c r="T101" s="206">
        <f>S101/Dead!R99</f>
        <v>2.5244</v>
      </c>
      <c r="U101" s="205">
        <f>'Daily Feed Intake'!AM99-'Daily Feed Intake'!AN99</f>
        <v>108.48</v>
      </c>
      <c r="V101" s="206">
        <f>U101/Dead!T99</f>
        <v>2.1696</v>
      </c>
      <c r="W101" s="205">
        <f>'Daily Feed Intake'!AQ99-'Daily Feed Intake'!AR99</f>
        <v>120.72</v>
      </c>
      <c r="X101" s="206">
        <f>W101/Dead!V99</f>
        <v>2.4144000000000001</v>
      </c>
      <c r="Y101" s="205">
        <f>'Daily Feed Intake'!AU99-'Daily Feed Intake'!AV99</f>
        <v>110.47</v>
      </c>
      <c r="Z101" s="206">
        <f>Y101/Dead!X99</f>
        <v>2.2094</v>
      </c>
      <c r="AA101" s="205">
        <f>'Daily Feed Intake'!AY99-'Daily Feed Intake'!AZ99</f>
        <v>110.81</v>
      </c>
      <c r="AB101" s="206">
        <f>AA101/Dead!Z99</f>
        <v>2.2162000000000002</v>
      </c>
      <c r="AC101" s="205">
        <f>'Daily Feed Intake'!BC99-'Daily Feed Intake'!BD99</f>
        <v>122.6</v>
      </c>
      <c r="AD101" s="206">
        <f>AC101/Dead!AB99</f>
        <v>2.452</v>
      </c>
      <c r="AE101" s="205">
        <f>'Daily Feed Intake'!BG99-'Daily Feed Intake'!BH99</f>
        <v>103.5</v>
      </c>
      <c r="AF101" s="206">
        <f>AE101/Dead!AD99</f>
        <v>2.0699999999999998</v>
      </c>
    </row>
    <row r="102" spans="1:32" ht="15" thickBot="1" x14ac:dyDescent="0.4">
      <c r="A102" s="203">
        <v>44267</v>
      </c>
      <c r="B102" s="78">
        <v>93</v>
      </c>
      <c r="C102" s="205">
        <f>'Daily Feed Intake'!C100-'Daily Feed Intake'!D100</f>
        <v>128.96</v>
      </c>
      <c r="D102" s="206">
        <f>C102/Dead!B100</f>
        <v>2.5792000000000002</v>
      </c>
      <c r="E102" s="205">
        <f>'Daily Feed Intake'!G100-'Daily Feed Intake'!H100</f>
        <v>130</v>
      </c>
      <c r="F102" s="206">
        <f>E102/Dead!D100</f>
        <v>2.6</v>
      </c>
      <c r="G102" s="205">
        <f>'Daily Feed Intake'!K100-'Daily Feed Intake'!L100</f>
        <v>129.54</v>
      </c>
      <c r="H102" s="206">
        <f>G102/Dead!F100</f>
        <v>2.5907999999999998</v>
      </c>
      <c r="I102" s="205">
        <f>'Daily Feed Intake'!O100-'Daily Feed Intake'!P100</f>
        <v>129.99</v>
      </c>
      <c r="J102" s="206">
        <f>I102/Dead!H100</f>
        <v>2.5998000000000001</v>
      </c>
      <c r="K102" s="205">
        <f>'Daily Feed Intake'!S100-'Daily Feed Intake'!T100</f>
        <v>130</v>
      </c>
      <c r="L102" s="206">
        <f>K102/Dead!J100</f>
        <v>2.6</v>
      </c>
      <c r="M102" s="205">
        <f>'Daily Feed Intake'!W100-'Daily Feed Intake'!Y100</f>
        <v>130</v>
      </c>
      <c r="N102" s="206">
        <f>M102/Dead!L100</f>
        <v>2.6</v>
      </c>
      <c r="O102" s="205">
        <f>'Daily Feed Intake'!AA100-'Daily Feed Intake'!AB100</f>
        <v>128.44999999999999</v>
      </c>
      <c r="P102" s="206">
        <f>O102/Dead!N100</f>
        <v>2.569</v>
      </c>
      <c r="Q102" s="205">
        <f>'Daily Feed Intake'!AE100-'Daily Feed Intake'!AF100</f>
        <v>127.76</v>
      </c>
      <c r="R102" s="206">
        <f>Q102/Dead!P100</f>
        <v>2.5552000000000001</v>
      </c>
      <c r="S102" s="205">
        <f>'Daily Feed Intake'!AI100-'Daily Feed Intake'!AJ100</f>
        <v>130</v>
      </c>
      <c r="T102" s="206">
        <f>S102/Dead!R100</f>
        <v>2.6</v>
      </c>
      <c r="U102" s="205">
        <f>'Daily Feed Intake'!AM100-'Daily Feed Intake'!AN100</f>
        <v>106.49</v>
      </c>
      <c r="V102" s="206">
        <f>U102/Dead!T100</f>
        <v>2.1297999999999999</v>
      </c>
      <c r="W102" s="205">
        <f>'Daily Feed Intake'!AQ100-'Daily Feed Intake'!AR100</f>
        <v>128.26</v>
      </c>
      <c r="X102" s="206">
        <f>W102/Dead!V100</f>
        <v>2.5651999999999999</v>
      </c>
      <c r="Y102" s="205">
        <f>'Daily Feed Intake'!AU100-'Daily Feed Intake'!AV100</f>
        <v>113.58</v>
      </c>
      <c r="Z102" s="206">
        <f>Y102/Dead!X100</f>
        <v>2.2715999999999998</v>
      </c>
      <c r="AA102" s="205">
        <f>'Daily Feed Intake'!AY100-'Daily Feed Intake'!AZ100</f>
        <v>122.74</v>
      </c>
      <c r="AB102" s="206">
        <f>AA102/Dead!Z100</f>
        <v>2.4548000000000001</v>
      </c>
      <c r="AC102" s="205">
        <f>'Daily Feed Intake'!BC100-'Daily Feed Intake'!BD100</f>
        <v>126.46</v>
      </c>
      <c r="AD102" s="206">
        <f>AC102/Dead!AB100</f>
        <v>2.5291999999999999</v>
      </c>
      <c r="AE102" s="205">
        <f>'Daily Feed Intake'!BG100-'Daily Feed Intake'!BH100</f>
        <v>112.76</v>
      </c>
      <c r="AF102" s="206">
        <f>AE102/Dead!AD100</f>
        <v>2.2552000000000003</v>
      </c>
    </row>
    <row r="103" spans="1:32" ht="15" thickBot="1" x14ac:dyDescent="0.4">
      <c r="A103" s="203">
        <v>44268</v>
      </c>
      <c r="B103" s="78">
        <v>94</v>
      </c>
      <c r="C103" s="205">
        <f>'Daily Feed Intake'!C101-'Daily Feed Intake'!D101</f>
        <v>109.31</v>
      </c>
      <c r="D103" s="206">
        <f>C103/Dead!B101</f>
        <v>2.1861999999999999</v>
      </c>
      <c r="E103" s="205">
        <f>'Daily Feed Intake'!G101-'Daily Feed Intake'!H101</f>
        <v>128.54</v>
      </c>
      <c r="F103" s="206">
        <f>E103/Dead!D101</f>
        <v>2.5707999999999998</v>
      </c>
      <c r="G103" s="205">
        <f>'Daily Feed Intake'!K101-'Daily Feed Intake'!L101</f>
        <v>130</v>
      </c>
      <c r="H103" s="206">
        <f>G103/Dead!F101</f>
        <v>2.6</v>
      </c>
      <c r="I103" s="205">
        <f>'Daily Feed Intake'!O101-'Daily Feed Intake'!P101</f>
        <v>127.69</v>
      </c>
      <c r="J103" s="206">
        <f>I103/Dead!H101</f>
        <v>2.5537999999999998</v>
      </c>
      <c r="K103" s="205">
        <f>'Daily Feed Intake'!S101-'Daily Feed Intake'!T101</f>
        <v>120.77</v>
      </c>
      <c r="L103" s="206">
        <f>K103/Dead!J101</f>
        <v>2.4154</v>
      </c>
      <c r="M103" s="205">
        <f>'Daily Feed Intake'!W101-'Daily Feed Intake'!Y101</f>
        <v>129.42285890961557</v>
      </c>
      <c r="N103" s="206">
        <f>M103/Dead!L101</f>
        <v>2.5884571781923116</v>
      </c>
      <c r="O103" s="205">
        <f>'Daily Feed Intake'!AA101-'Daily Feed Intake'!AB101</f>
        <v>125.75</v>
      </c>
      <c r="P103" s="206">
        <f>O103/Dead!N101</f>
        <v>2.5150000000000001</v>
      </c>
      <c r="Q103" s="205">
        <f>'Daily Feed Intake'!AE101-'Daily Feed Intake'!AF101</f>
        <v>125.97</v>
      </c>
      <c r="R103" s="206">
        <f>Q103/Dead!P101</f>
        <v>2.5194000000000001</v>
      </c>
      <c r="S103" s="205">
        <f>'Daily Feed Intake'!AI101-'Daily Feed Intake'!AJ101</f>
        <v>128.41999999999999</v>
      </c>
      <c r="T103" s="206">
        <f>S103/Dead!R101</f>
        <v>2.5683999999999996</v>
      </c>
      <c r="U103" s="205">
        <f>'Daily Feed Intake'!AM101-'Daily Feed Intake'!AN101</f>
        <v>124.93</v>
      </c>
      <c r="V103" s="206">
        <f>U103/Dead!T101</f>
        <v>2.4986000000000002</v>
      </c>
      <c r="W103" s="205">
        <f>'Daily Feed Intake'!AQ101-'Daily Feed Intake'!AR101</f>
        <v>125.89</v>
      </c>
      <c r="X103" s="206">
        <f>W103/Dead!V101</f>
        <v>2.5177999999999998</v>
      </c>
      <c r="Y103" s="205">
        <f>'Daily Feed Intake'!AU101-'Daily Feed Intake'!AV101</f>
        <v>125.4</v>
      </c>
      <c r="Z103" s="206">
        <f>Y103/Dead!X101</f>
        <v>2.508</v>
      </c>
      <c r="AA103" s="205">
        <f>'Daily Feed Intake'!AY101-'Daily Feed Intake'!AZ101</f>
        <v>49.06</v>
      </c>
      <c r="AB103" s="206">
        <f>AA103/Dead!Z101</f>
        <v>0.98120000000000007</v>
      </c>
      <c r="AC103" s="205">
        <f>'Daily Feed Intake'!BC101-'Daily Feed Intake'!BD101</f>
        <v>122.3</v>
      </c>
      <c r="AD103" s="206">
        <f>AC103/Dead!AB101</f>
        <v>2.4459999999999997</v>
      </c>
      <c r="AE103" s="205">
        <f>'Daily Feed Intake'!BG101-'Daily Feed Intake'!BH101</f>
        <v>120.51</v>
      </c>
      <c r="AF103" s="206">
        <f>AE103/Dead!AD101</f>
        <v>2.4102000000000001</v>
      </c>
    </row>
    <row r="104" spans="1:32" ht="15" thickBot="1" x14ac:dyDescent="0.4">
      <c r="A104" s="203">
        <v>44269</v>
      </c>
      <c r="B104" s="78">
        <v>95</v>
      </c>
      <c r="C104" s="205">
        <f>'Daily Feed Intake'!C102-'Daily Feed Intake'!D102</f>
        <v>130</v>
      </c>
      <c r="D104" s="206">
        <f>C104/Dead!B102</f>
        <v>2.6</v>
      </c>
      <c r="E104" s="205">
        <f>'Daily Feed Intake'!G102-'Daily Feed Intake'!H102</f>
        <v>130</v>
      </c>
      <c r="F104" s="206">
        <f>E104/Dead!D102</f>
        <v>2.6</v>
      </c>
      <c r="G104" s="205">
        <f>'Daily Feed Intake'!K102-'Daily Feed Intake'!L102</f>
        <v>130</v>
      </c>
      <c r="H104" s="206">
        <f>G104/Dead!F102</f>
        <v>2.6</v>
      </c>
      <c r="I104" s="205">
        <f>'Daily Feed Intake'!O102-'Daily Feed Intake'!P102</f>
        <v>130</v>
      </c>
      <c r="J104" s="206">
        <f>I104/Dead!H102</f>
        <v>2.6</v>
      </c>
      <c r="K104" s="205">
        <f>'Daily Feed Intake'!S102-'Daily Feed Intake'!T102</f>
        <v>130</v>
      </c>
      <c r="L104" s="206">
        <f>K104/Dead!J102</f>
        <v>2.6</v>
      </c>
      <c r="M104" s="205">
        <f>'Daily Feed Intake'!W102-'Daily Feed Intake'!Y102</f>
        <v>130</v>
      </c>
      <c r="N104" s="206">
        <f>M104/Dead!L102</f>
        <v>2.6</v>
      </c>
      <c r="O104" s="205">
        <f>'Daily Feed Intake'!AA102-'Daily Feed Intake'!AB102</f>
        <v>130</v>
      </c>
      <c r="P104" s="206">
        <f>O104/Dead!N102</f>
        <v>2.6</v>
      </c>
      <c r="Q104" s="205">
        <f>'Daily Feed Intake'!AE102-'Daily Feed Intake'!AF102</f>
        <v>130</v>
      </c>
      <c r="R104" s="206">
        <f>Q104/Dead!P102</f>
        <v>2.6</v>
      </c>
      <c r="S104" s="205">
        <f>'Daily Feed Intake'!AI102-'Daily Feed Intake'!AJ102</f>
        <v>130</v>
      </c>
      <c r="T104" s="206">
        <f>S104/Dead!R102</f>
        <v>2.6</v>
      </c>
      <c r="U104" s="205">
        <f>'Daily Feed Intake'!AM102-'Daily Feed Intake'!AN102</f>
        <v>130</v>
      </c>
      <c r="V104" s="206">
        <f>U104/Dead!T102</f>
        <v>2.6</v>
      </c>
      <c r="W104" s="205">
        <f>'Daily Feed Intake'!AQ102-'Daily Feed Intake'!AR102</f>
        <v>130</v>
      </c>
      <c r="X104" s="206">
        <f>W104/Dead!V102</f>
        <v>2.6</v>
      </c>
      <c r="Y104" s="205">
        <f>'Daily Feed Intake'!AU102-'Daily Feed Intake'!AV102</f>
        <v>130</v>
      </c>
      <c r="Z104" s="206">
        <f>Y104/Dead!X102</f>
        <v>2.6</v>
      </c>
      <c r="AA104" s="205">
        <f>'Daily Feed Intake'!AY102-'Daily Feed Intake'!AZ102</f>
        <v>130</v>
      </c>
      <c r="AB104" s="206">
        <f>AA104/Dead!Z102</f>
        <v>2.6</v>
      </c>
      <c r="AC104" s="205">
        <f>'Daily Feed Intake'!BC102-'Daily Feed Intake'!BD102</f>
        <v>130</v>
      </c>
      <c r="AD104" s="206">
        <f>AC104/Dead!AB102</f>
        <v>2.6</v>
      </c>
      <c r="AE104" s="205">
        <f>'Daily Feed Intake'!BG102-'Daily Feed Intake'!BH102</f>
        <v>130</v>
      </c>
      <c r="AF104" s="206">
        <f>AE104/Dead!AD102</f>
        <v>2.6</v>
      </c>
    </row>
    <row r="105" spans="1:32" ht="15" thickBot="1" x14ac:dyDescent="0.4">
      <c r="A105" s="203">
        <v>44270</v>
      </c>
      <c r="B105" s="78">
        <v>96</v>
      </c>
      <c r="C105" s="205">
        <f>'Daily Feed Intake'!C103-'Daily Feed Intake'!D103</f>
        <v>139.58000000000001</v>
      </c>
      <c r="D105" s="206">
        <f>C105/Dead!B103</f>
        <v>2.7916000000000003</v>
      </c>
      <c r="E105" s="205">
        <f>'Daily Feed Intake'!G103-'Daily Feed Intake'!H103</f>
        <v>140</v>
      </c>
      <c r="F105" s="206">
        <f>E105/Dead!D103</f>
        <v>2.8</v>
      </c>
      <c r="G105" s="205">
        <f>'Daily Feed Intake'!K103-'Daily Feed Intake'!L103</f>
        <v>138.94999999999999</v>
      </c>
      <c r="H105" s="206">
        <f>G105/Dead!F103</f>
        <v>2.7789999999999999</v>
      </c>
      <c r="I105" s="205">
        <f>'Daily Feed Intake'!O103-'Daily Feed Intake'!P103</f>
        <v>140</v>
      </c>
      <c r="J105" s="206">
        <f>I105/Dead!H103</f>
        <v>2.8</v>
      </c>
      <c r="K105" s="205">
        <f>'Daily Feed Intake'!S103-'Daily Feed Intake'!T103</f>
        <v>140</v>
      </c>
      <c r="L105" s="206">
        <f>K105/Dead!J103</f>
        <v>2.8</v>
      </c>
      <c r="M105" s="205">
        <f>'Daily Feed Intake'!W103-'Daily Feed Intake'!Y103</f>
        <v>140</v>
      </c>
      <c r="N105" s="206">
        <f>M105/Dead!L103</f>
        <v>2.8</v>
      </c>
      <c r="O105" s="205">
        <f>'Daily Feed Intake'!AA103-'Daily Feed Intake'!AB103</f>
        <v>136.79</v>
      </c>
      <c r="P105" s="206">
        <f>O105/Dead!N103</f>
        <v>2.7357999999999998</v>
      </c>
      <c r="Q105" s="205">
        <f>'Daily Feed Intake'!AE103-'Daily Feed Intake'!AF103</f>
        <v>139.29</v>
      </c>
      <c r="R105" s="206">
        <f>Q105/Dead!P103</f>
        <v>2.7858000000000001</v>
      </c>
      <c r="S105" s="205">
        <f>'Daily Feed Intake'!AI103-'Daily Feed Intake'!AJ103</f>
        <v>139.94999999999999</v>
      </c>
      <c r="T105" s="206">
        <f>S105/Dead!R103</f>
        <v>2.7989999999999999</v>
      </c>
      <c r="U105" s="205">
        <f>'Daily Feed Intake'!AM103-'Daily Feed Intake'!AN103</f>
        <v>138.69</v>
      </c>
      <c r="V105" s="206">
        <f>U105/Dead!T103</f>
        <v>2.7738</v>
      </c>
      <c r="W105" s="205">
        <f>'Daily Feed Intake'!AQ103-'Daily Feed Intake'!AR103</f>
        <v>138.63</v>
      </c>
      <c r="X105" s="206">
        <f>W105/Dead!V103</f>
        <v>2.7725999999999997</v>
      </c>
      <c r="Y105" s="205">
        <f>'Daily Feed Intake'!AU103-'Daily Feed Intake'!AV103</f>
        <v>121.65</v>
      </c>
      <c r="Z105" s="206">
        <f>Y105/Dead!X103</f>
        <v>2.4330000000000003</v>
      </c>
      <c r="AA105" s="205">
        <f>'Daily Feed Intake'!AY103-'Daily Feed Intake'!AZ103</f>
        <v>132.36000000000001</v>
      </c>
      <c r="AB105" s="206">
        <f>AA105/Dead!Z103</f>
        <v>2.6472000000000002</v>
      </c>
      <c r="AC105" s="205">
        <f>'Daily Feed Intake'!BC103-'Daily Feed Intake'!BD103</f>
        <v>138.79</v>
      </c>
      <c r="AD105" s="206">
        <f>AC105/Dead!AB103</f>
        <v>2.7757999999999998</v>
      </c>
      <c r="AE105" s="205">
        <f>'Daily Feed Intake'!BG103-'Daily Feed Intake'!BH103</f>
        <v>124.15</v>
      </c>
      <c r="AF105" s="206">
        <f>AE105/Dead!AD103</f>
        <v>2.4830000000000001</v>
      </c>
    </row>
    <row r="106" spans="1:32" ht="15" thickBot="1" x14ac:dyDescent="0.4">
      <c r="A106" s="203">
        <v>44271</v>
      </c>
      <c r="B106" s="78">
        <v>97</v>
      </c>
      <c r="C106" s="205">
        <f>'Daily Feed Intake'!C104-'Daily Feed Intake'!D104</f>
        <v>126.57</v>
      </c>
      <c r="D106" s="206">
        <f>C106/Dead!B104</f>
        <v>2.5313999999999997</v>
      </c>
      <c r="E106" s="205">
        <f>'Daily Feed Intake'!G104-'Daily Feed Intake'!H104</f>
        <v>139.27000000000001</v>
      </c>
      <c r="F106" s="206">
        <f>E106/Dead!D104</f>
        <v>2.7854000000000001</v>
      </c>
      <c r="G106" s="205">
        <f>'Daily Feed Intake'!K104-'Daily Feed Intake'!L104</f>
        <v>127.2</v>
      </c>
      <c r="H106" s="206">
        <f>G106/Dead!F104</f>
        <v>2.544</v>
      </c>
      <c r="I106" s="205">
        <f>'Daily Feed Intake'!O104-'Daily Feed Intake'!P104</f>
        <v>139.34</v>
      </c>
      <c r="J106" s="206">
        <f>I106/Dead!H104</f>
        <v>2.7867999999999999</v>
      </c>
      <c r="K106" s="205">
        <f>'Daily Feed Intake'!S104-'Daily Feed Intake'!T104</f>
        <v>127.55</v>
      </c>
      <c r="L106" s="206">
        <f>K106/Dead!J104</f>
        <v>2.5510000000000002</v>
      </c>
      <c r="M106" s="205">
        <f>'Daily Feed Intake'!W104-'Daily Feed Intake'!Y104</f>
        <v>139.58775636401114</v>
      </c>
      <c r="N106" s="206">
        <f>M106/Dead!L104</f>
        <v>2.791755127280223</v>
      </c>
      <c r="O106" s="205">
        <f>'Daily Feed Intake'!AA104-'Daily Feed Intake'!AB104</f>
        <v>135.63999999999999</v>
      </c>
      <c r="P106" s="206">
        <f>O106/Dead!N104</f>
        <v>2.7127999999999997</v>
      </c>
      <c r="Q106" s="205">
        <f>'Daily Feed Intake'!AE104-'Daily Feed Intake'!AF104</f>
        <v>125.28</v>
      </c>
      <c r="R106" s="206">
        <f>Q106/Dead!P104</f>
        <v>2.5055999999999998</v>
      </c>
      <c r="S106" s="205">
        <f>'Daily Feed Intake'!AI104-'Daily Feed Intake'!AJ104</f>
        <v>134.71</v>
      </c>
      <c r="T106" s="206">
        <f>S106/Dead!R104</f>
        <v>2.6942000000000004</v>
      </c>
      <c r="U106" s="205">
        <f>'Daily Feed Intake'!AM104-'Daily Feed Intake'!AN104</f>
        <v>106.21000000000001</v>
      </c>
      <c r="V106" s="206">
        <f>U106/Dead!T104</f>
        <v>2.1242000000000001</v>
      </c>
      <c r="W106" s="205">
        <f>'Daily Feed Intake'!AQ104-'Daily Feed Intake'!AR104</f>
        <v>116.27</v>
      </c>
      <c r="X106" s="206">
        <f>W106/Dead!V104</f>
        <v>2.3254000000000001</v>
      </c>
      <c r="Y106" s="205">
        <f>'Daily Feed Intake'!AU104-'Daily Feed Intake'!AV104</f>
        <v>111.15</v>
      </c>
      <c r="Z106" s="206">
        <f>Y106/Dead!X104</f>
        <v>2.2230000000000003</v>
      </c>
      <c r="AA106" s="205">
        <f>'Daily Feed Intake'!AY104-'Daily Feed Intake'!AZ104</f>
        <v>104.71000000000001</v>
      </c>
      <c r="AB106" s="206">
        <f>AA106/Dead!Z104</f>
        <v>2.0942000000000003</v>
      </c>
      <c r="AC106" s="205">
        <f>'Daily Feed Intake'!BC104-'Daily Feed Intake'!BD104</f>
        <v>116.81</v>
      </c>
      <c r="AD106" s="206">
        <f>AC106/Dead!AB104</f>
        <v>2.3361999999999998</v>
      </c>
      <c r="AE106" s="205">
        <f>'Daily Feed Intake'!BG104-'Daily Feed Intake'!BH104</f>
        <v>98.12</v>
      </c>
      <c r="AF106" s="206">
        <f>AE106/Dead!AD104</f>
        <v>1.9624000000000001</v>
      </c>
    </row>
    <row r="107" spans="1:32" ht="15" thickBot="1" x14ac:dyDescent="0.4">
      <c r="A107" s="203">
        <v>44272</v>
      </c>
      <c r="B107" s="78">
        <v>98</v>
      </c>
      <c r="C107" s="205">
        <f>'Daily Feed Intake'!C105-'Daily Feed Intake'!D105</f>
        <v>126.82</v>
      </c>
      <c r="D107" s="206">
        <f>C107/Dead!B105</f>
        <v>2.5364</v>
      </c>
      <c r="E107" s="205">
        <f>'Daily Feed Intake'!G105-'Daily Feed Intake'!H105</f>
        <v>138.51</v>
      </c>
      <c r="F107" s="206">
        <f>E107/Dead!D105</f>
        <v>2.7702</v>
      </c>
      <c r="G107" s="205">
        <f>'Daily Feed Intake'!K105-'Daily Feed Intake'!L105</f>
        <v>134.08000000000001</v>
      </c>
      <c r="H107" s="206">
        <f>G107/Dead!F105</f>
        <v>2.6816000000000004</v>
      </c>
      <c r="I107" s="205">
        <f>'Daily Feed Intake'!O105-'Daily Feed Intake'!P105</f>
        <v>139.66</v>
      </c>
      <c r="J107" s="206">
        <f>I107/Dead!H105</f>
        <v>2.7932000000000001</v>
      </c>
      <c r="K107" s="205">
        <f>'Daily Feed Intake'!S105-'Daily Feed Intake'!T105</f>
        <v>126.45</v>
      </c>
      <c r="L107" s="206">
        <f>K107/Dead!J105</f>
        <v>2.5289999999999999</v>
      </c>
      <c r="M107" s="205">
        <f>'Daily Feed Intake'!W105-'Daily Feed Intake'!Y105</f>
        <v>135.07368854993302</v>
      </c>
      <c r="N107" s="206">
        <f>M107/Dead!L105</f>
        <v>2.7014737709986605</v>
      </c>
      <c r="O107" s="205">
        <f>'Daily Feed Intake'!AA105-'Daily Feed Intake'!AB105</f>
        <v>131.66</v>
      </c>
      <c r="P107" s="206">
        <f>O107/Dead!N105</f>
        <v>2.6332</v>
      </c>
      <c r="Q107" s="205">
        <f>'Daily Feed Intake'!AE105-'Daily Feed Intake'!AF105</f>
        <v>127.65</v>
      </c>
      <c r="R107" s="206">
        <f>Q107/Dead!P105</f>
        <v>2.5529999999999999</v>
      </c>
      <c r="S107" s="205">
        <f>'Daily Feed Intake'!AI105-'Daily Feed Intake'!AJ105</f>
        <v>136.22</v>
      </c>
      <c r="T107" s="206">
        <f>S107/Dead!R105</f>
        <v>2.7244000000000002</v>
      </c>
      <c r="U107" s="205">
        <f>'Daily Feed Intake'!AM105-'Daily Feed Intake'!AN105</f>
        <v>121.59</v>
      </c>
      <c r="V107" s="206">
        <f>U107/Dead!T105</f>
        <v>2.4318</v>
      </c>
      <c r="W107" s="205">
        <f>'Daily Feed Intake'!AQ105-'Daily Feed Intake'!AR105</f>
        <v>130.5</v>
      </c>
      <c r="X107" s="206">
        <f>W107/Dead!V105</f>
        <v>2.61</v>
      </c>
      <c r="Y107" s="205">
        <f>'Daily Feed Intake'!AU105-'Daily Feed Intake'!AV105</f>
        <v>119.81</v>
      </c>
      <c r="Z107" s="206">
        <f>Y107/Dead!X105</f>
        <v>2.3961999999999999</v>
      </c>
      <c r="AA107" s="205">
        <f>'Daily Feed Intake'!AY105-'Daily Feed Intake'!AZ105</f>
        <v>123.31</v>
      </c>
      <c r="AB107" s="206">
        <f>AA107/Dead!Z105</f>
        <v>2.4662000000000002</v>
      </c>
      <c r="AC107" s="205">
        <f>'Daily Feed Intake'!BC105-'Daily Feed Intake'!BD105</f>
        <v>122.19</v>
      </c>
      <c r="AD107" s="206">
        <f>AC107/Dead!AB105</f>
        <v>2.4438</v>
      </c>
      <c r="AE107" s="205">
        <f>'Daily Feed Intake'!BG105-'Daily Feed Intake'!BH105</f>
        <v>94.72</v>
      </c>
      <c r="AF107" s="206">
        <f>AE107/Dead!AD105</f>
        <v>1.8944000000000001</v>
      </c>
    </row>
    <row r="108" spans="1:32" ht="15" thickBot="1" x14ac:dyDescent="0.4">
      <c r="A108" s="203">
        <v>44273</v>
      </c>
      <c r="B108" s="78">
        <v>99</v>
      </c>
      <c r="C108" s="205">
        <f>'Daily Feed Intake'!C106-'Daily Feed Intake'!D106</f>
        <v>133.86000000000001</v>
      </c>
      <c r="D108" s="206">
        <f>C108/Dead!B106</f>
        <v>2.6772000000000005</v>
      </c>
      <c r="E108" s="205">
        <f>'Daily Feed Intake'!G106-'Daily Feed Intake'!H106</f>
        <v>139.68</v>
      </c>
      <c r="F108" s="206">
        <f>E108/Dead!D106</f>
        <v>2.7936000000000001</v>
      </c>
      <c r="G108" s="205">
        <f>'Daily Feed Intake'!K106-'Daily Feed Intake'!L106</f>
        <v>139.68</v>
      </c>
      <c r="H108" s="206">
        <f>G108/Dead!F106</f>
        <v>2.7936000000000001</v>
      </c>
      <c r="I108" s="205">
        <f>'Daily Feed Intake'!O106-'Daily Feed Intake'!P106</f>
        <v>138.93</v>
      </c>
      <c r="J108" s="206">
        <f>I108/Dead!H106</f>
        <v>2.7786</v>
      </c>
      <c r="K108" s="205">
        <f>'Daily Feed Intake'!S106-'Daily Feed Intake'!T106</f>
        <v>133.62</v>
      </c>
      <c r="L108" s="206">
        <f>K108/Dead!J106</f>
        <v>2.6724000000000001</v>
      </c>
      <c r="M108" s="205">
        <f>'Daily Feed Intake'!W106-'Daily Feed Intake'!Y106</f>
        <v>137.14521282077709</v>
      </c>
      <c r="N108" s="206">
        <f>M108/Dead!L106</f>
        <v>2.7429042564155419</v>
      </c>
      <c r="O108" s="205">
        <f>'Daily Feed Intake'!AA106-'Daily Feed Intake'!AB106</f>
        <v>116.4</v>
      </c>
      <c r="P108" s="206">
        <f>O108/Dead!N106</f>
        <v>2.3280000000000003</v>
      </c>
      <c r="Q108" s="205">
        <f>'Daily Feed Intake'!AE106-'Daily Feed Intake'!AF106</f>
        <v>135.24</v>
      </c>
      <c r="R108" s="206">
        <f>Q108/Dead!P106</f>
        <v>2.7048000000000001</v>
      </c>
      <c r="S108" s="205">
        <f>'Daily Feed Intake'!AI106-'Daily Feed Intake'!AJ106</f>
        <v>135.87</v>
      </c>
      <c r="T108" s="206">
        <f>S108/Dead!R106</f>
        <v>2.7174</v>
      </c>
      <c r="U108" s="205">
        <f>'Daily Feed Intake'!AM106-'Daily Feed Intake'!AN106</f>
        <v>117.85</v>
      </c>
      <c r="V108" s="206">
        <f>U108/Dead!T106</f>
        <v>2.3569999999999998</v>
      </c>
      <c r="W108" s="205">
        <f>'Daily Feed Intake'!AQ106-'Daily Feed Intake'!AR106</f>
        <v>136.13999999999999</v>
      </c>
      <c r="X108" s="206">
        <f>W108/Dead!V106</f>
        <v>2.7227999999999999</v>
      </c>
      <c r="Y108" s="205">
        <f>'Daily Feed Intake'!AU106-'Daily Feed Intake'!AV106</f>
        <v>121.33</v>
      </c>
      <c r="Z108" s="206">
        <f>Y108/Dead!X106</f>
        <v>2.4266000000000001</v>
      </c>
      <c r="AA108" s="205">
        <f>'Daily Feed Intake'!AY106-'Daily Feed Intake'!AZ106</f>
        <v>123.3</v>
      </c>
      <c r="AB108" s="206">
        <f>AA108/Dead!Z106</f>
        <v>2.4659999999999997</v>
      </c>
      <c r="AC108" s="205">
        <f>'Daily Feed Intake'!BC106-'Daily Feed Intake'!BD106</f>
        <v>127.37</v>
      </c>
      <c r="AD108" s="206">
        <f>AC108/Dead!AB106</f>
        <v>2.5474000000000001</v>
      </c>
      <c r="AE108" s="205">
        <f>'Daily Feed Intake'!BG106-'Daily Feed Intake'!BH106</f>
        <v>105.62</v>
      </c>
      <c r="AF108" s="206">
        <f>AE108/Dead!AD106</f>
        <v>2.1124000000000001</v>
      </c>
    </row>
    <row r="109" spans="1:32" ht="15" thickBot="1" x14ac:dyDescent="0.4">
      <c r="A109" s="203">
        <v>44274</v>
      </c>
      <c r="B109" s="78">
        <v>100</v>
      </c>
      <c r="C109" s="205">
        <f>'Daily Feed Intake'!C107-'Daily Feed Intake'!D107</f>
        <v>126.17</v>
      </c>
      <c r="D109" s="206">
        <f>C109/Dead!B107</f>
        <v>2.5234000000000001</v>
      </c>
      <c r="E109" s="205">
        <f>'Daily Feed Intake'!G107-'Daily Feed Intake'!H107</f>
        <v>135</v>
      </c>
      <c r="F109" s="206">
        <f>E109/Dead!D107</f>
        <v>2.7</v>
      </c>
      <c r="G109" s="205">
        <f>'Daily Feed Intake'!K107-'Daily Feed Intake'!L107</f>
        <v>125.95</v>
      </c>
      <c r="H109" s="206">
        <f>G109/Dead!F107</f>
        <v>2.5190000000000001</v>
      </c>
      <c r="I109" s="205">
        <f>'Daily Feed Intake'!O107-'Daily Feed Intake'!P107</f>
        <v>137.88</v>
      </c>
      <c r="J109" s="206">
        <f>I109/Dead!H107</f>
        <v>2.7576000000000001</v>
      </c>
      <c r="K109" s="205">
        <f>'Daily Feed Intake'!S107-'Daily Feed Intake'!T107</f>
        <v>130.51</v>
      </c>
      <c r="L109" s="206">
        <f>K109/Dead!J107</f>
        <v>2.6101999999999999</v>
      </c>
      <c r="M109" s="205">
        <f>'Daily Feed Intake'!W107-'Daily Feed Intake'!Y107</f>
        <v>132.65175718849841</v>
      </c>
      <c r="N109" s="206">
        <f>M109/Dead!L107</f>
        <v>2.653035143769968</v>
      </c>
      <c r="O109" s="205">
        <f>'Daily Feed Intake'!AA107-'Daily Feed Intake'!AB107</f>
        <v>122.71000000000001</v>
      </c>
      <c r="P109" s="206">
        <f>O109/Dead!N107</f>
        <v>2.4542000000000002</v>
      </c>
      <c r="Q109" s="205">
        <f>'Daily Feed Intake'!AE107-'Daily Feed Intake'!AF107</f>
        <v>119.37</v>
      </c>
      <c r="R109" s="206">
        <f>Q109/Dead!P107</f>
        <v>2.3874</v>
      </c>
      <c r="S109" s="205">
        <f>'Daily Feed Intake'!AI107-'Daily Feed Intake'!AJ107</f>
        <v>122.58</v>
      </c>
      <c r="T109" s="206">
        <f>S109/Dead!R107</f>
        <v>2.4516</v>
      </c>
      <c r="U109" s="205">
        <f>'Daily Feed Intake'!AM107-'Daily Feed Intake'!AN107</f>
        <v>117.1</v>
      </c>
      <c r="V109" s="206">
        <f>U109/Dead!T107</f>
        <v>2.3420000000000001</v>
      </c>
      <c r="W109" s="205">
        <f>'Daily Feed Intake'!AQ107-'Daily Feed Intake'!AR107</f>
        <v>109.96000000000001</v>
      </c>
      <c r="X109" s="206">
        <f>W109/Dead!V107</f>
        <v>2.1992000000000003</v>
      </c>
      <c r="Y109" s="205">
        <f>'Daily Feed Intake'!AU107-'Daily Feed Intake'!AV107</f>
        <v>116.34</v>
      </c>
      <c r="Z109" s="206">
        <f>Y109/Dead!X107</f>
        <v>2.3268</v>
      </c>
      <c r="AA109" s="205">
        <f>'Daily Feed Intake'!AY107-'Daily Feed Intake'!AZ107</f>
        <v>110.42</v>
      </c>
      <c r="AB109" s="206">
        <f>AA109/Dead!Z107</f>
        <v>2.2084000000000001</v>
      </c>
      <c r="AC109" s="205">
        <f>'Daily Feed Intake'!BC107-'Daily Feed Intake'!BD107</f>
        <v>110</v>
      </c>
      <c r="AD109" s="206">
        <f>AC109/Dead!AB107</f>
        <v>2.2000000000000002</v>
      </c>
      <c r="AE109" s="205">
        <f>'Daily Feed Intake'!BG107-'Daily Feed Intake'!BH107</f>
        <v>102.88</v>
      </c>
      <c r="AF109" s="206">
        <f>AE109/Dead!AD107</f>
        <v>2.0575999999999999</v>
      </c>
    </row>
    <row r="110" spans="1:32" ht="15" thickBot="1" x14ac:dyDescent="0.4">
      <c r="A110" s="203">
        <v>44275</v>
      </c>
      <c r="B110" s="78">
        <v>101</v>
      </c>
      <c r="C110" s="205">
        <f>'Daily Feed Intake'!C108-'Daily Feed Intake'!D108</f>
        <v>116.67</v>
      </c>
      <c r="D110" s="206">
        <f>C110/Dead!B108</f>
        <v>2.3334000000000001</v>
      </c>
      <c r="E110" s="205">
        <f>'Daily Feed Intake'!G108-'Daily Feed Intake'!H108</f>
        <v>138</v>
      </c>
      <c r="F110" s="206">
        <f>E110/Dead!D108</f>
        <v>2.76</v>
      </c>
      <c r="G110" s="205">
        <f>'Daily Feed Intake'!K108-'Daily Feed Intake'!L108</f>
        <v>139.78</v>
      </c>
      <c r="H110" s="206">
        <f>G110/Dead!F108</f>
        <v>2.7955999999999999</v>
      </c>
      <c r="I110" s="205">
        <f>'Daily Feed Intake'!O108-'Daily Feed Intake'!P108</f>
        <v>130</v>
      </c>
      <c r="J110" s="206">
        <f>I110/Dead!H108</f>
        <v>2.6</v>
      </c>
      <c r="K110" s="205">
        <f>'Daily Feed Intake'!S108-'Daily Feed Intake'!T108</f>
        <v>139.29</v>
      </c>
      <c r="L110" s="206">
        <f>K110/Dead!J108</f>
        <v>2.7858000000000001</v>
      </c>
      <c r="M110" s="205">
        <f>'Daily Feed Intake'!W108-'Daily Feed Intake'!Y108</f>
        <v>139.82479645470474</v>
      </c>
      <c r="N110" s="206">
        <f>M110/Dead!L108</f>
        <v>2.7964959290940947</v>
      </c>
      <c r="O110" s="205">
        <f>'Daily Feed Intake'!AA108-'Daily Feed Intake'!AB108</f>
        <v>129.78</v>
      </c>
      <c r="P110" s="206">
        <f>O110/Dead!N108</f>
        <v>2.5956000000000001</v>
      </c>
      <c r="Q110" s="205">
        <f>'Daily Feed Intake'!AE108-'Daily Feed Intake'!AF108</f>
        <v>125.31</v>
      </c>
      <c r="R110" s="206">
        <f>Q110/Dead!P108</f>
        <v>2.5062000000000002</v>
      </c>
      <c r="S110" s="205">
        <f>'Daily Feed Intake'!AI108-'Daily Feed Intake'!AJ108</f>
        <v>139.31</v>
      </c>
      <c r="T110" s="206">
        <f>S110/Dead!R108</f>
        <v>2.7862</v>
      </c>
      <c r="U110" s="205">
        <f>'Daily Feed Intake'!AM108-'Daily Feed Intake'!AN108</f>
        <v>117.03</v>
      </c>
      <c r="V110" s="206">
        <f>U110/Dead!T108</f>
        <v>2.3406000000000002</v>
      </c>
      <c r="W110" s="205">
        <f>'Daily Feed Intake'!AQ108-'Daily Feed Intake'!AR108</f>
        <v>137.15</v>
      </c>
      <c r="X110" s="206">
        <f>W110/Dead!V108</f>
        <v>2.7430000000000003</v>
      </c>
      <c r="Y110" s="205">
        <f>'Daily Feed Intake'!AU108-'Daily Feed Intake'!AV108</f>
        <v>130.13</v>
      </c>
      <c r="Z110" s="206">
        <f>Y110/Dead!X108</f>
        <v>2.6025999999999998</v>
      </c>
      <c r="AA110" s="205">
        <f>'Daily Feed Intake'!AY108-'Daily Feed Intake'!AZ108</f>
        <v>119.68</v>
      </c>
      <c r="AB110" s="206">
        <f>AA110/Dead!Z108</f>
        <v>2.3936000000000002</v>
      </c>
      <c r="AC110" s="205">
        <f>'Daily Feed Intake'!BC108-'Daily Feed Intake'!BD108</f>
        <v>120.78</v>
      </c>
      <c r="AD110" s="206">
        <f>AC110/Dead!AB108</f>
        <v>2.4156</v>
      </c>
      <c r="AE110" s="205">
        <f>'Daily Feed Intake'!BG108-'Daily Feed Intake'!BH108</f>
        <v>107.81</v>
      </c>
      <c r="AF110" s="206">
        <f>AE110/Dead!AD108</f>
        <v>2.1562000000000001</v>
      </c>
    </row>
    <row r="111" spans="1:32" ht="15" thickBot="1" x14ac:dyDescent="0.4">
      <c r="A111" s="203">
        <v>44276</v>
      </c>
      <c r="B111" s="78">
        <v>102</v>
      </c>
      <c r="C111" s="205">
        <f>'Daily Feed Intake'!C109-'Daily Feed Intake'!D109</f>
        <v>140</v>
      </c>
      <c r="D111" s="206">
        <f>C111/Dead!B109</f>
        <v>2.8</v>
      </c>
      <c r="E111" s="205">
        <f>'Daily Feed Intake'!G109-'Daily Feed Intake'!H109</f>
        <v>140</v>
      </c>
      <c r="F111" s="206">
        <f>E111/Dead!D109</f>
        <v>2.8</v>
      </c>
      <c r="G111" s="205">
        <f>'Daily Feed Intake'!K109-'Daily Feed Intake'!L109</f>
        <v>140</v>
      </c>
      <c r="H111" s="206">
        <f>G111/Dead!F109</f>
        <v>2.8</v>
      </c>
      <c r="I111" s="205">
        <f>'Daily Feed Intake'!O109-'Daily Feed Intake'!P109</f>
        <v>130</v>
      </c>
      <c r="J111" s="206">
        <f>I111/Dead!H109</f>
        <v>2.6</v>
      </c>
      <c r="K111" s="205">
        <f>'Daily Feed Intake'!S109-'Daily Feed Intake'!T109</f>
        <v>140</v>
      </c>
      <c r="L111" s="206">
        <f>K111/Dead!J109</f>
        <v>2.8</v>
      </c>
      <c r="M111" s="205">
        <f>'Daily Feed Intake'!W109-'Daily Feed Intake'!Y109</f>
        <v>140</v>
      </c>
      <c r="N111" s="206">
        <f>M111/Dead!L109</f>
        <v>2.8</v>
      </c>
      <c r="O111" s="205">
        <f>'Daily Feed Intake'!AA109-'Daily Feed Intake'!AB109</f>
        <v>130</v>
      </c>
      <c r="P111" s="206">
        <f>O111/Dead!N109</f>
        <v>2.6</v>
      </c>
      <c r="Q111" s="205">
        <f>'Daily Feed Intake'!AE109-'Daily Feed Intake'!AF109</f>
        <v>130</v>
      </c>
      <c r="R111" s="206">
        <f>Q111/Dead!P109</f>
        <v>2.6</v>
      </c>
      <c r="S111" s="205">
        <f>'Daily Feed Intake'!AI109-'Daily Feed Intake'!AJ109</f>
        <v>140</v>
      </c>
      <c r="T111" s="206">
        <f>S111/Dead!R109</f>
        <v>2.8</v>
      </c>
      <c r="U111" s="205">
        <f>'Daily Feed Intake'!AM109-'Daily Feed Intake'!AN109</f>
        <v>140</v>
      </c>
      <c r="V111" s="206">
        <f>U111/Dead!T109</f>
        <v>2.8</v>
      </c>
      <c r="W111" s="205">
        <f>'Daily Feed Intake'!AQ109-'Daily Feed Intake'!AR109</f>
        <v>140</v>
      </c>
      <c r="X111" s="206">
        <f>W111/Dead!V109</f>
        <v>2.8</v>
      </c>
      <c r="Y111" s="205">
        <f>'Daily Feed Intake'!AU109-'Daily Feed Intake'!AV109</f>
        <v>140</v>
      </c>
      <c r="Z111" s="206">
        <f>Y111/Dead!X109</f>
        <v>2.8</v>
      </c>
      <c r="AA111" s="205">
        <f>'Daily Feed Intake'!AY109-'Daily Feed Intake'!AZ109</f>
        <v>140</v>
      </c>
      <c r="AB111" s="206">
        <f>AA111/Dead!Z109</f>
        <v>2.8</v>
      </c>
      <c r="AC111" s="205">
        <f>'Daily Feed Intake'!BC109-'Daily Feed Intake'!BD109</f>
        <v>140</v>
      </c>
      <c r="AD111" s="206">
        <f>AC111/Dead!AB109</f>
        <v>2.8</v>
      </c>
      <c r="AE111" s="205">
        <f>'Daily Feed Intake'!BG109-'Daily Feed Intake'!BH109</f>
        <v>130</v>
      </c>
      <c r="AF111" s="206">
        <f>AE111/Dead!AD109</f>
        <v>2.6</v>
      </c>
    </row>
    <row r="112" spans="1:32" ht="15" thickBot="1" x14ac:dyDescent="0.4">
      <c r="A112" s="203">
        <v>44277</v>
      </c>
      <c r="B112" s="78">
        <v>103</v>
      </c>
      <c r="C112" s="205">
        <f>'Daily Feed Intake'!C110-'Daily Feed Intake'!D110</f>
        <v>139.83000000000001</v>
      </c>
      <c r="D112" s="206">
        <f>C112/Dead!B110</f>
        <v>2.7966000000000002</v>
      </c>
      <c r="E112" s="205">
        <f>'Daily Feed Intake'!G110-'Daily Feed Intake'!H110</f>
        <v>140</v>
      </c>
      <c r="F112" s="206">
        <f>E112/Dead!D110</f>
        <v>2.8</v>
      </c>
      <c r="G112" s="205">
        <f>'Daily Feed Intake'!K110-'Daily Feed Intake'!L110</f>
        <v>129.94</v>
      </c>
      <c r="H112" s="206">
        <f>G112/Dead!F110</f>
        <v>2.5987999999999998</v>
      </c>
      <c r="I112" s="205">
        <f>'Daily Feed Intake'!O110-'Daily Feed Intake'!P110</f>
        <v>129.9</v>
      </c>
      <c r="J112" s="206">
        <f>I112/Dead!H110</f>
        <v>2.5980000000000003</v>
      </c>
      <c r="K112" s="205">
        <f>'Daily Feed Intake'!S110-'Daily Feed Intake'!T110</f>
        <v>129.91999999999999</v>
      </c>
      <c r="L112" s="206">
        <f>K112/Dead!J110</f>
        <v>2.5983999999999998</v>
      </c>
      <c r="M112" s="205">
        <f>'Daily Feed Intake'!W110-'Daily Feed Intake'!Y110</f>
        <v>130</v>
      </c>
      <c r="N112" s="206">
        <f>M112/Dead!L110</f>
        <v>2.6</v>
      </c>
      <c r="O112" s="205">
        <f>'Daily Feed Intake'!AA110-'Daily Feed Intake'!AB110</f>
        <v>130</v>
      </c>
      <c r="P112" s="206">
        <f>O112/Dead!N110</f>
        <v>2.6</v>
      </c>
      <c r="Q112" s="205">
        <f>'Daily Feed Intake'!AE110-'Daily Feed Intake'!AF110</f>
        <v>129.59</v>
      </c>
      <c r="R112" s="206">
        <f>Q112/Dead!P110</f>
        <v>2.5918000000000001</v>
      </c>
      <c r="S112" s="205">
        <f>'Daily Feed Intake'!AI110-'Daily Feed Intake'!AJ110</f>
        <v>139.91999999999999</v>
      </c>
      <c r="T112" s="206">
        <f>S112/Dead!R110</f>
        <v>2.7983999999999996</v>
      </c>
      <c r="U112" s="205">
        <f>'Daily Feed Intake'!AM110-'Daily Feed Intake'!AN110</f>
        <v>139.69</v>
      </c>
      <c r="V112" s="206">
        <f>U112/Dead!T110</f>
        <v>2.7938000000000001</v>
      </c>
      <c r="W112" s="205">
        <f>'Daily Feed Intake'!AQ110-'Daily Feed Intake'!AR110</f>
        <v>140</v>
      </c>
      <c r="X112" s="206">
        <f>W112/Dead!V110</f>
        <v>2.8</v>
      </c>
      <c r="Y112" s="205">
        <f>'Daily Feed Intake'!AU110-'Daily Feed Intake'!AV110</f>
        <v>139.84</v>
      </c>
      <c r="Z112" s="206">
        <f>Y112/Dead!X110</f>
        <v>2.7968000000000002</v>
      </c>
      <c r="AA112" s="205">
        <f>'Daily Feed Intake'!AY110-'Daily Feed Intake'!AZ110</f>
        <v>139.97999999999999</v>
      </c>
      <c r="AB112" s="206">
        <f>AA112/Dead!Z110</f>
        <v>2.7995999999999999</v>
      </c>
      <c r="AC112" s="205">
        <f>'Daily Feed Intake'!BC110-'Daily Feed Intake'!BD110</f>
        <v>137.9</v>
      </c>
      <c r="AD112" s="206">
        <f>AC112/Dead!AB110</f>
        <v>2.758</v>
      </c>
      <c r="AE112" s="205">
        <f>'Daily Feed Intake'!BG110-'Daily Feed Intake'!BH110</f>
        <v>128.63</v>
      </c>
      <c r="AF112" s="206">
        <f>AE112/Dead!AD110</f>
        <v>2.5726</v>
      </c>
    </row>
    <row r="113" spans="1:32" ht="15" thickBot="1" x14ac:dyDescent="0.4">
      <c r="A113" s="203">
        <v>44278</v>
      </c>
      <c r="B113" s="78">
        <v>104</v>
      </c>
      <c r="C113" s="205">
        <f>'Daily Feed Intake'!C111-'Daily Feed Intake'!D111</f>
        <v>139.9</v>
      </c>
      <c r="D113" s="206">
        <f>C113/Dead!B111</f>
        <v>2.798</v>
      </c>
      <c r="E113" s="205">
        <f>'Daily Feed Intake'!G111-'Daily Feed Intake'!H111</f>
        <v>129.6</v>
      </c>
      <c r="F113" s="206">
        <f>E113/Dead!D111</f>
        <v>2.5920000000000001</v>
      </c>
      <c r="G113" s="205">
        <f>'Daily Feed Intake'!K111-'Daily Feed Intake'!L111</f>
        <v>129.85</v>
      </c>
      <c r="H113" s="206">
        <f>G113/Dead!F111</f>
        <v>2.597</v>
      </c>
      <c r="I113" s="205">
        <f>'Daily Feed Intake'!O111-'Daily Feed Intake'!P111</f>
        <v>130</v>
      </c>
      <c r="J113" s="206">
        <f>I113/Dead!H111</f>
        <v>2.6</v>
      </c>
      <c r="K113" s="205">
        <f>'Daily Feed Intake'!S111-'Daily Feed Intake'!T111</f>
        <v>129.82</v>
      </c>
      <c r="L113" s="206">
        <f>K113/Dead!J111</f>
        <v>2.5964</v>
      </c>
      <c r="M113" s="205">
        <f>'Daily Feed Intake'!W111-'Daily Feed Intake'!Y111</f>
        <v>129.82479645470474</v>
      </c>
      <c r="N113" s="206">
        <f>M113/Dead!L111</f>
        <v>2.596495929094095</v>
      </c>
      <c r="O113" s="205">
        <f>'Daily Feed Intake'!AA111-'Daily Feed Intake'!AB111</f>
        <v>126.47</v>
      </c>
      <c r="P113" s="206">
        <f>O113/Dead!N111</f>
        <v>2.5293999999999999</v>
      </c>
      <c r="Q113" s="205">
        <f>'Daily Feed Intake'!AE111-'Daily Feed Intake'!AF111</f>
        <v>126.32</v>
      </c>
      <c r="R113" s="206">
        <f>Q113/Dead!P111</f>
        <v>2.5263999999999998</v>
      </c>
      <c r="S113" s="205">
        <f>'Daily Feed Intake'!AI111-'Daily Feed Intake'!AJ111</f>
        <v>139.65</v>
      </c>
      <c r="T113" s="206">
        <f>S113/Dead!R111</f>
        <v>2.7930000000000001</v>
      </c>
      <c r="U113" s="205">
        <f>'Daily Feed Intake'!AM111-'Daily Feed Intake'!AN111</f>
        <v>127.68</v>
      </c>
      <c r="V113" s="206">
        <f>U113/Dead!T111</f>
        <v>2.5536000000000003</v>
      </c>
      <c r="W113" s="205">
        <f>'Daily Feed Intake'!AQ111-'Daily Feed Intake'!AR111</f>
        <v>139.11000000000001</v>
      </c>
      <c r="X113" s="206">
        <f>W113/Dead!V111</f>
        <v>2.7822000000000005</v>
      </c>
      <c r="Y113" s="205">
        <f>'Daily Feed Intake'!AU111-'Daily Feed Intake'!AV111</f>
        <v>131.85</v>
      </c>
      <c r="Z113" s="206">
        <f>Y113/Dead!X111</f>
        <v>2.637</v>
      </c>
      <c r="AA113" s="205">
        <f>'Daily Feed Intake'!AY111-'Daily Feed Intake'!AZ111</f>
        <v>129.77000000000001</v>
      </c>
      <c r="AB113" s="206">
        <f>AA113/Dead!Z111</f>
        <v>2.5954000000000002</v>
      </c>
      <c r="AC113" s="205">
        <f>'Daily Feed Intake'!BC111-'Daily Feed Intake'!BD111</f>
        <v>120.75</v>
      </c>
      <c r="AD113" s="206">
        <f>AC113/Dead!AB111</f>
        <v>2.415</v>
      </c>
      <c r="AE113" s="205">
        <f>'Daily Feed Intake'!BG111-'Daily Feed Intake'!BH111</f>
        <v>119.73</v>
      </c>
      <c r="AF113" s="206">
        <f>AE113/Dead!AD111</f>
        <v>2.3946000000000001</v>
      </c>
    </row>
    <row r="114" spans="1:32" ht="15" thickBot="1" x14ac:dyDescent="0.4">
      <c r="A114" s="203">
        <v>44279</v>
      </c>
      <c r="B114" s="78">
        <v>105</v>
      </c>
      <c r="C114" s="205">
        <f>'Daily Feed Intake'!C112-'Daily Feed Intake'!D112</f>
        <v>139.91</v>
      </c>
      <c r="D114" s="206">
        <f>C114/Dead!B112</f>
        <v>2.7982</v>
      </c>
      <c r="E114" s="205">
        <f>'Daily Feed Intake'!G112-'Daily Feed Intake'!H112</f>
        <v>129.35</v>
      </c>
      <c r="F114" s="206">
        <f>E114/Dead!D112</f>
        <v>2.5869999999999997</v>
      </c>
      <c r="G114" s="205">
        <f>'Daily Feed Intake'!K112-'Daily Feed Intake'!L112</f>
        <v>129.79</v>
      </c>
      <c r="H114" s="206">
        <f>G114/Dead!F112</f>
        <v>2.5957999999999997</v>
      </c>
      <c r="I114" s="205">
        <f>'Daily Feed Intake'!O112-'Daily Feed Intake'!P112</f>
        <v>130</v>
      </c>
      <c r="J114" s="206">
        <f>I114/Dead!H112</f>
        <v>2.6</v>
      </c>
      <c r="K114" s="205">
        <f>'Daily Feed Intake'!S112-'Daily Feed Intake'!T112</f>
        <v>129.91999999999999</v>
      </c>
      <c r="L114" s="206">
        <f>K114/Dead!J112</f>
        <v>2.5983999999999998</v>
      </c>
      <c r="M114" s="205">
        <f>'Daily Feed Intake'!W112-'Daily Feed Intake'!Y112</f>
        <v>130</v>
      </c>
      <c r="N114" s="206">
        <f>M114/Dead!L112</f>
        <v>2.6</v>
      </c>
      <c r="O114" s="205">
        <f>'Daily Feed Intake'!AA112-'Daily Feed Intake'!AB112</f>
        <v>129.66</v>
      </c>
      <c r="P114" s="206">
        <f>O114/Dead!N112</f>
        <v>2.5931999999999999</v>
      </c>
      <c r="Q114" s="205">
        <f>'Daily Feed Intake'!AE112-'Daily Feed Intake'!AF112</f>
        <v>129.69</v>
      </c>
      <c r="R114" s="206">
        <f>Q114/Dead!P112</f>
        <v>2.5937999999999999</v>
      </c>
      <c r="S114" s="205">
        <f>'Daily Feed Intake'!AI112-'Daily Feed Intake'!AJ112</f>
        <v>138</v>
      </c>
      <c r="T114" s="206">
        <f>S114/Dead!R112</f>
        <v>2.76</v>
      </c>
      <c r="U114" s="205">
        <f>'Daily Feed Intake'!AM112-'Daily Feed Intake'!AN112</f>
        <v>136.59</v>
      </c>
      <c r="V114" s="206">
        <f>U114/Dead!T112</f>
        <v>2.7318000000000002</v>
      </c>
      <c r="W114" s="205">
        <f>'Daily Feed Intake'!AQ112-'Daily Feed Intake'!AR112</f>
        <v>139.93</v>
      </c>
      <c r="X114" s="206">
        <f>W114/Dead!V112</f>
        <v>2.7986</v>
      </c>
      <c r="Y114" s="205">
        <f>'Daily Feed Intake'!AU112-'Daily Feed Intake'!AV112</f>
        <v>115.52</v>
      </c>
      <c r="Z114" s="206">
        <f>Y114/Dead!X112</f>
        <v>2.3104</v>
      </c>
      <c r="AA114" s="205">
        <f>'Daily Feed Intake'!AY112-'Daily Feed Intake'!AZ112</f>
        <v>129.15</v>
      </c>
      <c r="AB114" s="206">
        <f>AA114/Dead!Z112</f>
        <v>2.5830000000000002</v>
      </c>
      <c r="AC114" s="205">
        <f>'Daily Feed Intake'!BC112-'Daily Feed Intake'!BD112</f>
        <v>128.69999999999999</v>
      </c>
      <c r="AD114" s="206">
        <f>AC114/Dead!AB112</f>
        <v>2.5739999999999998</v>
      </c>
      <c r="AE114" s="205">
        <f>'Daily Feed Intake'!BG112-'Daily Feed Intake'!BH112</f>
        <v>90.2</v>
      </c>
      <c r="AF114" s="206">
        <f>AE114/Dead!AD112</f>
        <v>1.804</v>
      </c>
    </row>
    <row r="115" spans="1:32" ht="15" thickBot="1" x14ac:dyDescent="0.4">
      <c r="A115" s="203">
        <v>44280</v>
      </c>
      <c r="B115" s="78">
        <v>106</v>
      </c>
      <c r="C115" s="205">
        <f>'Daily Feed Intake'!C113-'Daily Feed Intake'!D113</f>
        <v>121.84</v>
      </c>
      <c r="D115" s="206">
        <f>C115/Dead!B113</f>
        <v>2.4367999999999999</v>
      </c>
      <c r="E115" s="205">
        <f>'Daily Feed Intake'!G113-'Daily Feed Intake'!H113</f>
        <v>130</v>
      </c>
      <c r="F115" s="206">
        <f>E115/Dead!D113</f>
        <v>2.6</v>
      </c>
      <c r="G115" s="205">
        <f>'Daily Feed Intake'!K113-'Daily Feed Intake'!L113</f>
        <v>127.9</v>
      </c>
      <c r="H115" s="206">
        <f>G115/Dead!F113</f>
        <v>2.5580000000000003</v>
      </c>
      <c r="I115" s="205">
        <f>'Daily Feed Intake'!O113-'Daily Feed Intake'!P113</f>
        <v>129.91</v>
      </c>
      <c r="J115" s="206">
        <f>I115/Dead!H113</f>
        <v>2.5981999999999998</v>
      </c>
      <c r="K115" s="205">
        <f>'Daily Feed Intake'!S113-'Daily Feed Intake'!T113</f>
        <v>129.91</v>
      </c>
      <c r="L115" s="206">
        <f>K115/Dead!J113</f>
        <v>2.5981999999999998</v>
      </c>
      <c r="M115" s="205">
        <f>'Daily Feed Intake'!W113-'Daily Feed Intake'!Y113</f>
        <v>130</v>
      </c>
      <c r="N115" s="206">
        <f>M115/Dead!L113</f>
        <v>2.6</v>
      </c>
      <c r="O115" s="205">
        <f>'Daily Feed Intake'!AA113-'Daily Feed Intake'!AB113</f>
        <v>129.82</v>
      </c>
      <c r="P115" s="206">
        <f>O115/Dead!N113</f>
        <v>2.5964</v>
      </c>
      <c r="Q115" s="205">
        <f>'Daily Feed Intake'!AE113-'Daily Feed Intake'!AF113</f>
        <v>129.27000000000001</v>
      </c>
      <c r="R115" s="206">
        <f>Q115/Dead!P113</f>
        <v>2.5854000000000004</v>
      </c>
      <c r="S115" s="205">
        <f>'Daily Feed Intake'!AI113-'Daily Feed Intake'!AJ113</f>
        <v>129.80000000000001</v>
      </c>
      <c r="T115" s="206">
        <f>S115/Dead!R113</f>
        <v>2.5960000000000001</v>
      </c>
      <c r="U115" s="205">
        <f>'Daily Feed Intake'!AM113-'Daily Feed Intake'!AN113</f>
        <v>137.97</v>
      </c>
      <c r="V115" s="206">
        <f>U115/Dead!T113</f>
        <v>2.7593999999999999</v>
      </c>
      <c r="W115" s="205">
        <f>'Daily Feed Intake'!AQ113-'Daily Feed Intake'!AR113</f>
        <v>129.85</v>
      </c>
      <c r="X115" s="206">
        <f>W115/Dead!V113</f>
        <v>2.597</v>
      </c>
      <c r="Y115" s="205">
        <f>'Daily Feed Intake'!AU113-'Daily Feed Intake'!AV113</f>
        <v>126.32</v>
      </c>
      <c r="Z115" s="206">
        <f>Y115/Dead!X113</f>
        <v>2.5263999999999998</v>
      </c>
      <c r="AA115" s="205">
        <f>'Daily Feed Intake'!AY113-'Daily Feed Intake'!AZ113</f>
        <v>122.74</v>
      </c>
      <c r="AB115" s="206">
        <f>AA115/Dead!Z113</f>
        <v>2.4548000000000001</v>
      </c>
      <c r="AC115" s="205">
        <f>'Daily Feed Intake'!BC113-'Daily Feed Intake'!BD113</f>
        <v>127.2</v>
      </c>
      <c r="AD115" s="206">
        <f>AC115/Dead!AB113</f>
        <v>2.544</v>
      </c>
      <c r="AE115" s="205">
        <f>'Daily Feed Intake'!BG113-'Daily Feed Intake'!BH113</f>
        <v>118.78999999999999</v>
      </c>
      <c r="AF115" s="206">
        <f>AE115/Dead!AD113</f>
        <v>2.3757999999999999</v>
      </c>
    </row>
    <row r="116" spans="1:32" ht="15" thickBot="1" x14ac:dyDescent="0.4">
      <c r="A116" s="203">
        <v>44281</v>
      </c>
      <c r="B116" s="78">
        <v>107</v>
      </c>
      <c r="C116" s="205">
        <f>'Daily Feed Intake'!C114-'Daily Feed Intake'!D114</f>
        <v>129.46</v>
      </c>
      <c r="D116" s="206">
        <f>C116/Dead!B114</f>
        <v>2.5891999999999999</v>
      </c>
      <c r="E116" s="205">
        <f>'Daily Feed Intake'!G114-'Daily Feed Intake'!H114</f>
        <v>129.65</v>
      </c>
      <c r="F116" s="206">
        <f>E116/Dead!D114</f>
        <v>2.593</v>
      </c>
      <c r="G116" s="205">
        <f>'Daily Feed Intake'!K114-'Daily Feed Intake'!L114</f>
        <v>129.18</v>
      </c>
      <c r="H116" s="206">
        <f>G116/Dead!F114</f>
        <v>2.5836000000000001</v>
      </c>
      <c r="I116" s="205">
        <f>'Daily Feed Intake'!O114-'Daily Feed Intake'!P114</f>
        <v>130</v>
      </c>
      <c r="J116" s="206">
        <f>I116/Dead!H114</f>
        <v>2.6</v>
      </c>
      <c r="K116" s="205">
        <f>'Daily Feed Intake'!S114-'Daily Feed Intake'!T114</f>
        <v>128.75</v>
      </c>
      <c r="L116" s="206">
        <f>K116/Dead!J114</f>
        <v>2.5750000000000002</v>
      </c>
      <c r="M116" s="205">
        <f>'Daily Feed Intake'!W114-'Daily Feed Intake'!Y114</f>
        <v>129.43316500051532</v>
      </c>
      <c r="N116" s="206">
        <f>M116/Dead!L114</f>
        <v>2.5886633000103063</v>
      </c>
      <c r="O116" s="205">
        <f>'Daily Feed Intake'!AA114-'Daily Feed Intake'!AB114</f>
        <v>128.97</v>
      </c>
      <c r="P116" s="206">
        <f>O116/Dead!N114</f>
        <v>2.5794000000000001</v>
      </c>
      <c r="Q116" s="205">
        <f>'Daily Feed Intake'!AE114-'Daily Feed Intake'!AF114</f>
        <v>129.68</v>
      </c>
      <c r="R116" s="206">
        <f>Q116/Dead!P114</f>
        <v>2.5936000000000003</v>
      </c>
      <c r="S116" s="205">
        <f>'Daily Feed Intake'!AI114-'Daily Feed Intake'!AJ114</f>
        <v>128.91999999999999</v>
      </c>
      <c r="T116" s="206">
        <f>S116/Dead!R114</f>
        <v>2.5783999999999998</v>
      </c>
      <c r="U116" s="205">
        <f>'Daily Feed Intake'!AM114-'Daily Feed Intake'!AN114</f>
        <v>122.98</v>
      </c>
      <c r="V116" s="206">
        <f>U116/Dead!T114</f>
        <v>2.4596</v>
      </c>
      <c r="W116" s="205">
        <f>'Daily Feed Intake'!AQ114-'Daily Feed Intake'!AR114</f>
        <v>126.25</v>
      </c>
      <c r="X116" s="206">
        <f>W116/Dead!V114</f>
        <v>2.5249999999999999</v>
      </c>
      <c r="Y116" s="205">
        <f>'Daily Feed Intake'!AU114-'Daily Feed Intake'!AV114</f>
        <v>118.69</v>
      </c>
      <c r="Z116" s="206">
        <f>Y116/Dead!X114</f>
        <v>2.3738000000000001</v>
      </c>
      <c r="AA116" s="205">
        <f>'Daily Feed Intake'!AY114-'Daily Feed Intake'!AZ114</f>
        <v>108.84</v>
      </c>
      <c r="AB116" s="206">
        <f>AA116/Dead!Z114</f>
        <v>2.1768000000000001</v>
      </c>
      <c r="AC116" s="205">
        <f>'Daily Feed Intake'!BC114-'Daily Feed Intake'!BD114</f>
        <v>118.88</v>
      </c>
      <c r="AD116" s="206">
        <f>AC116/Dead!AB114</f>
        <v>2.3775999999999997</v>
      </c>
      <c r="AE116" s="205">
        <f>'Daily Feed Intake'!BG114-'Daily Feed Intake'!BH114</f>
        <v>107.8</v>
      </c>
      <c r="AF116" s="206">
        <f>AE116/Dead!AD114</f>
        <v>2.1560000000000001</v>
      </c>
    </row>
    <row r="117" spans="1:32" ht="15" thickBot="1" x14ac:dyDescent="0.4">
      <c r="A117" s="203">
        <v>44282</v>
      </c>
      <c r="B117" s="78">
        <v>108</v>
      </c>
      <c r="C117" s="205">
        <f>'Daily Feed Intake'!C115-'Daily Feed Intake'!D115</f>
        <v>129.93</v>
      </c>
      <c r="D117" s="206">
        <f>C117/Dead!B115</f>
        <v>2.5986000000000002</v>
      </c>
      <c r="E117" s="205">
        <f>'Daily Feed Intake'!G115-'Daily Feed Intake'!H115</f>
        <v>129.72999999999999</v>
      </c>
      <c r="F117" s="206">
        <f>E117/Dead!D115</f>
        <v>2.5945999999999998</v>
      </c>
      <c r="G117" s="205">
        <f>'Daily Feed Intake'!K115-'Daily Feed Intake'!L115</f>
        <v>130</v>
      </c>
      <c r="H117" s="206">
        <f>G117/Dead!F115</f>
        <v>2.6</v>
      </c>
      <c r="I117" s="205">
        <f>'Daily Feed Intake'!O115-'Daily Feed Intake'!P115</f>
        <v>130</v>
      </c>
      <c r="J117" s="206">
        <f>I117/Dead!H115</f>
        <v>2.6</v>
      </c>
      <c r="K117" s="205">
        <f>'Daily Feed Intake'!S115-'Daily Feed Intake'!T115</f>
        <v>129.93</v>
      </c>
      <c r="L117" s="206">
        <f>K117/Dead!J115</f>
        <v>2.5986000000000002</v>
      </c>
      <c r="M117" s="205">
        <f>'Daily Feed Intake'!W115-'Daily Feed Intake'!Y115</f>
        <v>130</v>
      </c>
      <c r="N117" s="206">
        <f>M117/Dead!L115</f>
        <v>2.6</v>
      </c>
      <c r="O117" s="205">
        <f>'Daily Feed Intake'!AA115-'Daily Feed Intake'!AB115</f>
        <v>128.97</v>
      </c>
      <c r="P117" s="206">
        <f>O117/Dead!N115</f>
        <v>2.5794000000000001</v>
      </c>
      <c r="Q117" s="205">
        <f>'Daily Feed Intake'!AE115-'Daily Feed Intake'!AF115</f>
        <v>127.8</v>
      </c>
      <c r="R117" s="206">
        <f>Q117/Dead!P115</f>
        <v>2.556</v>
      </c>
      <c r="S117" s="205">
        <f>'Daily Feed Intake'!AI115-'Daily Feed Intake'!AJ115</f>
        <v>129.91</v>
      </c>
      <c r="T117" s="206">
        <f>S117/Dead!R115</f>
        <v>2.5981999999999998</v>
      </c>
      <c r="U117" s="205">
        <f>'Daily Feed Intake'!AM115-'Daily Feed Intake'!AN115</f>
        <v>125.56</v>
      </c>
      <c r="V117" s="206">
        <f>U117/Dead!T115</f>
        <v>2.5112000000000001</v>
      </c>
      <c r="W117" s="205">
        <f>'Daily Feed Intake'!AQ115-'Daily Feed Intake'!AR115</f>
        <v>126.73</v>
      </c>
      <c r="X117" s="206">
        <f>W117/Dead!V115</f>
        <v>2.5346000000000002</v>
      </c>
      <c r="Y117" s="205">
        <f>'Daily Feed Intake'!AU115-'Daily Feed Intake'!AV115</f>
        <v>120.47</v>
      </c>
      <c r="Z117" s="206">
        <f>Y117/Dead!X115</f>
        <v>2.4093999999999998</v>
      </c>
      <c r="AA117" s="205">
        <f>'Daily Feed Intake'!AY115-'Daily Feed Intake'!AZ115</f>
        <v>110.19</v>
      </c>
      <c r="AB117" s="206">
        <f>AA117/Dead!Z115</f>
        <v>2.2037999999999998</v>
      </c>
      <c r="AC117" s="205">
        <f>'Daily Feed Intake'!BC115-'Daily Feed Intake'!BD115</f>
        <v>125.04</v>
      </c>
      <c r="AD117" s="206">
        <f>AC117/Dead!AB115</f>
        <v>2.5007999999999999</v>
      </c>
      <c r="AE117" s="205">
        <f>'Daily Feed Intake'!BG115-'Daily Feed Intake'!BH115</f>
        <v>125.45</v>
      </c>
      <c r="AF117" s="206">
        <f>AE117/Dead!AD115</f>
        <v>2.5089999999999999</v>
      </c>
    </row>
    <row r="118" spans="1:32" ht="15" thickBot="1" x14ac:dyDescent="0.4">
      <c r="A118" s="203">
        <v>44283</v>
      </c>
      <c r="B118" s="78">
        <v>109</v>
      </c>
      <c r="C118" s="205">
        <f>'Daily Feed Intake'!C116-'Daily Feed Intake'!D116</f>
        <v>130</v>
      </c>
      <c r="D118" s="206">
        <f>C118/Dead!B116</f>
        <v>2.6</v>
      </c>
      <c r="E118" s="205">
        <f>'Daily Feed Intake'!G116-'Daily Feed Intake'!H116</f>
        <v>130</v>
      </c>
      <c r="F118" s="206">
        <f>E118/Dead!D116</f>
        <v>2.6</v>
      </c>
      <c r="G118" s="205">
        <f>'Daily Feed Intake'!K116-'Daily Feed Intake'!L116</f>
        <v>130</v>
      </c>
      <c r="H118" s="206">
        <f>G118/Dead!F116</f>
        <v>2.6</v>
      </c>
      <c r="I118" s="205">
        <f>'Daily Feed Intake'!O116-'Daily Feed Intake'!P116</f>
        <v>130</v>
      </c>
      <c r="J118" s="206">
        <f>I118/Dead!H116</f>
        <v>2.6</v>
      </c>
      <c r="K118" s="205">
        <f>'Daily Feed Intake'!S116-'Daily Feed Intake'!T116</f>
        <v>130</v>
      </c>
      <c r="L118" s="206">
        <f>K118/Dead!J116</f>
        <v>2.6</v>
      </c>
      <c r="M118" s="205">
        <f>'Daily Feed Intake'!W116-'Daily Feed Intake'!Y116</f>
        <v>130</v>
      </c>
      <c r="N118" s="206">
        <f>M118/Dead!L116</f>
        <v>2.6</v>
      </c>
      <c r="O118" s="205">
        <f>'Daily Feed Intake'!AA116-'Daily Feed Intake'!AB116</f>
        <v>130</v>
      </c>
      <c r="P118" s="206">
        <f>O118/Dead!N116</f>
        <v>2.6</v>
      </c>
      <c r="Q118" s="205">
        <f>'Daily Feed Intake'!AE116-'Daily Feed Intake'!AF116</f>
        <v>130</v>
      </c>
      <c r="R118" s="206">
        <f>Q118/Dead!P116</f>
        <v>2.6</v>
      </c>
      <c r="S118" s="205">
        <f>'Daily Feed Intake'!AI116-'Daily Feed Intake'!AJ116</f>
        <v>130</v>
      </c>
      <c r="T118" s="206">
        <f>S118/Dead!R116</f>
        <v>2.6</v>
      </c>
      <c r="U118" s="205">
        <f>'Daily Feed Intake'!AM116-'Daily Feed Intake'!AN116</f>
        <v>130</v>
      </c>
      <c r="V118" s="206">
        <f>U118/Dead!T116</f>
        <v>2.6</v>
      </c>
      <c r="W118" s="205">
        <f>'Daily Feed Intake'!AQ116-'Daily Feed Intake'!AR116</f>
        <v>130</v>
      </c>
      <c r="X118" s="206">
        <f>W118/Dead!V116</f>
        <v>2.6</v>
      </c>
      <c r="Y118" s="205">
        <f>'Daily Feed Intake'!AU116-'Daily Feed Intake'!AV116</f>
        <v>130</v>
      </c>
      <c r="Z118" s="206">
        <f>Y118/Dead!X116</f>
        <v>2.6</v>
      </c>
      <c r="AA118" s="205">
        <f>'Daily Feed Intake'!AY116-'Daily Feed Intake'!AZ116</f>
        <v>130</v>
      </c>
      <c r="AB118" s="206">
        <f>AA118/Dead!Z116</f>
        <v>2.6</v>
      </c>
      <c r="AC118" s="205">
        <f>'Daily Feed Intake'!BC116-'Daily Feed Intake'!BD116</f>
        <v>130</v>
      </c>
      <c r="AD118" s="206">
        <f>AC118/Dead!AB116</f>
        <v>2.6</v>
      </c>
      <c r="AE118" s="205">
        <f>'Daily Feed Intake'!BG116-'Daily Feed Intake'!BH116</f>
        <v>130</v>
      </c>
      <c r="AF118" s="206">
        <f>AE118/Dead!AD116</f>
        <v>2.6</v>
      </c>
    </row>
    <row r="119" spans="1:32" ht="16.5" customHeight="1" thickBot="1" x14ac:dyDescent="0.4">
      <c r="A119" s="203">
        <v>44284</v>
      </c>
      <c r="B119" s="78">
        <v>110</v>
      </c>
      <c r="C119" s="205">
        <f>'Daily Feed Intake'!C117-'Daily Feed Intake'!D117</f>
        <v>129.91999999999999</v>
      </c>
      <c r="D119" s="206">
        <f>C119/Dead!B117</f>
        <v>2.5983999999999998</v>
      </c>
      <c r="E119" s="205">
        <f>'Daily Feed Intake'!G117-'Daily Feed Intake'!H117</f>
        <v>130</v>
      </c>
      <c r="F119" s="206">
        <f>E119/Dead!D117</f>
        <v>2.6</v>
      </c>
      <c r="G119" s="205">
        <f>'Daily Feed Intake'!K117-'Daily Feed Intake'!L117</f>
        <v>130</v>
      </c>
      <c r="H119" s="206">
        <f>G119/Dead!F117</f>
        <v>2.6</v>
      </c>
      <c r="I119" s="205">
        <f>'Daily Feed Intake'!O117-'Daily Feed Intake'!P117</f>
        <v>130</v>
      </c>
      <c r="J119" s="206">
        <f>I119/Dead!H117</f>
        <v>2.6</v>
      </c>
      <c r="K119" s="205">
        <f>'Daily Feed Intake'!S117-'Daily Feed Intake'!T117</f>
        <v>129.91999999999999</v>
      </c>
      <c r="L119" s="206">
        <f>K119/Dead!J117</f>
        <v>2.5983999999999998</v>
      </c>
      <c r="M119" s="205">
        <f>'Daily Feed Intake'!W117-'Daily Feed Intake'!Y117</f>
        <v>130</v>
      </c>
      <c r="N119" s="206">
        <f>M119/Dead!L117</f>
        <v>2.6</v>
      </c>
      <c r="O119" s="205">
        <f>'Daily Feed Intake'!AA117-'Daily Feed Intake'!AB117</f>
        <v>130</v>
      </c>
      <c r="P119" s="206">
        <f>O119/Dead!N117</f>
        <v>2.6</v>
      </c>
      <c r="Q119" s="205">
        <f>'Daily Feed Intake'!AE117-'Daily Feed Intake'!AF117</f>
        <v>129.80000000000001</v>
      </c>
      <c r="R119" s="206">
        <f>Q119/Dead!P117</f>
        <v>2.5960000000000001</v>
      </c>
      <c r="S119" s="205">
        <f>'Daily Feed Intake'!AI117-'Daily Feed Intake'!AJ117</f>
        <v>129.31</v>
      </c>
      <c r="T119" s="206">
        <f>S119/Dead!R117</f>
        <v>2.5861999999999998</v>
      </c>
      <c r="U119" s="205">
        <f>'Daily Feed Intake'!AM117-'Daily Feed Intake'!AN117</f>
        <v>121.52</v>
      </c>
      <c r="V119" s="206">
        <f>U119/Dead!T117</f>
        <v>2.4304000000000001</v>
      </c>
      <c r="W119" s="205">
        <f>'Daily Feed Intake'!AQ117-'Daily Feed Intake'!AR117</f>
        <v>129.84</v>
      </c>
      <c r="X119" s="206">
        <f>W119/Dead!V117</f>
        <v>2.5968</v>
      </c>
      <c r="Y119" s="205">
        <f>'Daily Feed Intake'!AU117-'Daily Feed Intake'!AV117</f>
        <v>125.05</v>
      </c>
      <c r="Z119" s="206">
        <f>Y119/Dead!X117</f>
        <v>2.5009999999999999</v>
      </c>
      <c r="AA119" s="205">
        <f>'Daily Feed Intake'!AY117-'Daily Feed Intake'!AZ117</f>
        <v>120.06</v>
      </c>
      <c r="AB119" s="206">
        <f>AA119/Dead!Z117</f>
        <v>2.4012000000000002</v>
      </c>
      <c r="AC119" s="205">
        <f>'Daily Feed Intake'!BC117-'Daily Feed Intake'!BD117</f>
        <v>117.85</v>
      </c>
      <c r="AD119" s="206">
        <f>AC119/Dead!AB117</f>
        <v>2.3569999999999998</v>
      </c>
      <c r="AE119" s="205">
        <f>'Daily Feed Intake'!BG117-'Daily Feed Intake'!BH117</f>
        <v>114.87</v>
      </c>
      <c r="AF119" s="206">
        <f>AE119/Dead!AD117</f>
        <v>2.2974000000000001</v>
      </c>
    </row>
    <row r="120" spans="1:32" ht="16.5" customHeight="1" thickBot="1" x14ac:dyDescent="0.4">
      <c r="A120" s="203">
        <v>44285</v>
      </c>
      <c r="B120" s="78">
        <v>111</v>
      </c>
      <c r="C120" s="205">
        <f>'Daily Feed Intake'!C118-'Daily Feed Intake'!D118</f>
        <v>129.15</v>
      </c>
      <c r="D120" s="206">
        <f>C120/Dead!B118</f>
        <v>2.5830000000000002</v>
      </c>
      <c r="E120" s="205">
        <f>'Daily Feed Intake'!G118-'Daily Feed Intake'!H118</f>
        <v>130</v>
      </c>
      <c r="F120" s="206">
        <f>E120/Dead!D118</f>
        <v>2.6</v>
      </c>
      <c r="G120" s="205">
        <f>'Daily Feed Intake'!K118-'Daily Feed Intake'!L118</f>
        <v>129.77000000000001</v>
      </c>
      <c r="H120" s="206">
        <f>G120/Dead!F118</f>
        <v>2.5954000000000002</v>
      </c>
      <c r="I120" s="205">
        <f>'Daily Feed Intake'!O118-'Daily Feed Intake'!P118</f>
        <v>130</v>
      </c>
      <c r="J120" s="206">
        <f>I120/Dead!H118</f>
        <v>2.6</v>
      </c>
      <c r="K120" s="205">
        <f>'Daily Feed Intake'!S118-'Daily Feed Intake'!T118</f>
        <v>127.51</v>
      </c>
      <c r="L120" s="206">
        <f>K120/Dead!J118</f>
        <v>2.5502000000000002</v>
      </c>
      <c r="M120" s="205">
        <f>'Daily Feed Intake'!W118-'Daily Feed Intake'!Y118</f>
        <v>129.91755127280223</v>
      </c>
      <c r="N120" s="206">
        <f>M120/Dead!L118</f>
        <v>2.5983510254560445</v>
      </c>
      <c r="O120" s="205">
        <f>'Daily Feed Intake'!AA118-'Daily Feed Intake'!AB118</f>
        <v>114.02</v>
      </c>
      <c r="P120" s="206">
        <f>O120/Dead!N118</f>
        <v>2.2803999999999998</v>
      </c>
      <c r="Q120" s="205">
        <f>'Daily Feed Intake'!AE118-'Daily Feed Intake'!AF118</f>
        <v>124.65</v>
      </c>
      <c r="R120" s="206">
        <f>Q120/Dead!P118</f>
        <v>2.4930000000000003</v>
      </c>
      <c r="S120" s="205">
        <f>'Daily Feed Intake'!AI118-'Daily Feed Intake'!AJ118</f>
        <v>119.52</v>
      </c>
      <c r="T120" s="206">
        <f>S120/Dead!R118</f>
        <v>2.3904000000000001</v>
      </c>
      <c r="U120" s="205">
        <f>'Daily Feed Intake'!AM118-'Daily Feed Intake'!AN118</f>
        <v>96.22999999999999</v>
      </c>
      <c r="V120" s="206">
        <f>U120/Dead!T118</f>
        <v>1.9245999999999999</v>
      </c>
      <c r="W120" s="205">
        <f>'Daily Feed Intake'!AQ118-'Daily Feed Intake'!AR118</f>
        <v>119.89</v>
      </c>
      <c r="X120" s="206">
        <f>W120/Dead!V118</f>
        <v>2.3978000000000002</v>
      </c>
      <c r="Y120" s="205">
        <f>'Daily Feed Intake'!AU118-'Daily Feed Intake'!AV118</f>
        <v>95.18</v>
      </c>
      <c r="Z120" s="206">
        <f>Y120/Dead!X118</f>
        <v>1.9036000000000002</v>
      </c>
      <c r="AA120" s="205">
        <f>'Daily Feed Intake'!AY118-'Daily Feed Intake'!AZ118</f>
        <v>93.75</v>
      </c>
      <c r="AB120" s="206">
        <f>AA120/Dead!Z118</f>
        <v>1.875</v>
      </c>
      <c r="AC120" s="205">
        <f>'Daily Feed Intake'!BC118-'Daily Feed Intake'!BD118</f>
        <v>92.83</v>
      </c>
      <c r="AD120" s="206">
        <f>AC120/Dead!AB118</f>
        <v>1.8566</v>
      </c>
      <c r="AE120" s="205">
        <f>'Daily Feed Intake'!BG118-'Daily Feed Intake'!BH118</f>
        <v>99.42</v>
      </c>
      <c r="AF120" s="206">
        <f>AE120/Dead!AD118</f>
        <v>1.9883999999999999</v>
      </c>
    </row>
    <row r="121" spans="1:32" ht="16.5" customHeight="1" thickBot="1" x14ac:dyDescent="0.4">
      <c r="A121" s="203">
        <v>44286</v>
      </c>
      <c r="B121" s="78">
        <v>112</v>
      </c>
      <c r="C121" s="205">
        <f>'Daily Feed Intake'!C119-'Daily Feed Intake'!D119</f>
        <v>126.71</v>
      </c>
      <c r="D121" s="206">
        <f>C121/Dead!B119</f>
        <v>2.5341999999999998</v>
      </c>
      <c r="E121" s="205">
        <f>'Daily Feed Intake'!G119-'Daily Feed Intake'!H119</f>
        <v>130</v>
      </c>
      <c r="F121" s="206">
        <f>E121/Dead!D119</f>
        <v>2.6</v>
      </c>
      <c r="G121" s="205">
        <f>'Daily Feed Intake'!K119-'Daily Feed Intake'!L119</f>
        <v>129.77000000000001</v>
      </c>
      <c r="H121" s="206">
        <f>G121/Dead!F119</f>
        <v>2.5954000000000002</v>
      </c>
      <c r="I121" s="205">
        <f>'Daily Feed Intake'!O119-'Daily Feed Intake'!P119</f>
        <v>130</v>
      </c>
      <c r="J121" s="206">
        <f>I121/Dead!H119</f>
        <v>2.6</v>
      </c>
      <c r="K121" s="205">
        <f>'Daily Feed Intake'!S119-'Daily Feed Intake'!T119</f>
        <v>115.51</v>
      </c>
      <c r="L121" s="206">
        <f>K121/Dead!J119</f>
        <v>2.3102</v>
      </c>
      <c r="M121" s="205">
        <f>'Daily Feed Intake'!W119-'Daily Feed Intake'!Y119</f>
        <v>129.75265381840669</v>
      </c>
      <c r="N121" s="206">
        <f>M121/Dead!L119</f>
        <v>2.5950530763681336</v>
      </c>
      <c r="O121" s="205">
        <f>'Daily Feed Intake'!AA119-'Daily Feed Intake'!AB119</f>
        <v>129.84</v>
      </c>
      <c r="P121" s="206">
        <f>O121/Dead!N119</f>
        <v>2.5968</v>
      </c>
      <c r="Q121" s="205">
        <f>'Daily Feed Intake'!AE119-'Daily Feed Intake'!AF119</f>
        <v>121.26</v>
      </c>
      <c r="R121" s="206">
        <f>Q121/Dead!P119</f>
        <v>2.4252000000000002</v>
      </c>
      <c r="S121" s="205">
        <f>'Daily Feed Intake'!AI119-'Daily Feed Intake'!AJ119</f>
        <v>118.17</v>
      </c>
      <c r="T121" s="206">
        <f>S121/Dead!R119</f>
        <v>2.3633999999999999</v>
      </c>
      <c r="U121" s="205">
        <f>'Daily Feed Intake'!AM119-'Daily Feed Intake'!AN119</f>
        <v>124.56</v>
      </c>
      <c r="V121" s="206">
        <f>U121/Dead!T119</f>
        <v>2.4912000000000001</v>
      </c>
      <c r="W121" s="205">
        <f>'Daily Feed Intake'!AQ119-'Daily Feed Intake'!AR119</f>
        <v>121.99</v>
      </c>
      <c r="X121" s="206">
        <f>W121/Dead!V119</f>
        <v>2.4398</v>
      </c>
      <c r="Y121" s="205">
        <f>'Daily Feed Intake'!AU119-'Daily Feed Intake'!AV119</f>
        <v>115.64</v>
      </c>
      <c r="Z121" s="206">
        <f>Y121/Dead!X119</f>
        <v>2.3128000000000002</v>
      </c>
      <c r="AA121" s="205">
        <f>'Daily Feed Intake'!AY119-'Daily Feed Intake'!AZ119</f>
        <v>110.26</v>
      </c>
      <c r="AB121" s="206">
        <f>AA121/Dead!Z119</f>
        <v>2.2052</v>
      </c>
      <c r="AC121" s="205">
        <f>'Daily Feed Intake'!BC119-'Daily Feed Intake'!BD119</f>
        <v>121.32</v>
      </c>
      <c r="AD121" s="206">
        <f>AC121/Dead!AB119</f>
        <v>2.4263999999999997</v>
      </c>
      <c r="AE121" s="205">
        <f>'Daily Feed Intake'!BG119-'Daily Feed Intake'!BH119</f>
        <v>105.53</v>
      </c>
      <c r="AF121" s="206">
        <f>AE121/Dead!AD119</f>
        <v>2.1105999999999998</v>
      </c>
    </row>
    <row r="122" spans="1:32" ht="16.5" customHeight="1" thickBot="1" x14ac:dyDescent="0.4">
      <c r="A122" s="203">
        <v>44287</v>
      </c>
      <c r="B122" s="78">
        <v>113</v>
      </c>
      <c r="C122" s="205">
        <f>'Daily Feed Intake'!C120-'Daily Feed Intake'!D120</f>
        <v>116.98</v>
      </c>
      <c r="D122" s="206">
        <f>C122/Dead!B120</f>
        <v>2.3395999999999999</v>
      </c>
      <c r="E122" s="205">
        <f>'Daily Feed Intake'!G120-'Daily Feed Intake'!H120</f>
        <v>130</v>
      </c>
      <c r="F122" s="206">
        <f>E122/Dead!D120</f>
        <v>2.6</v>
      </c>
      <c r="G122" s="205">
        <f>'Daily Feed Intake'!K120-'Daily Feed Intake'!L120</f>
        <v>124.6</v>
      </c>
      <c r="H122" s="206">
        <f>G122/Dead!F120</f>
        <v>2.492</v>
      </c>
      <c r="I122" s="205">
        <f>'Daily Feed Intake'!O120-'Daily Feed Intake'!P120</f>
        <v>130</v>
      </c>
      <c r="J122" s="206">
        <f>I122/Dead!H120</f>
        <v>2.6</v>
      </c>
      <c r="K122" s="205">
        <f>'Daily Feed Intake'!S120-'Daily Feed Intake'!T120</f>
        <v>111.62</v>
      </c>
      <c r="L122" s="206">
        <f>K122/Dead!J120</f>
        <v>2.2324000000000002</v>
      </c>
      <c r="M122" s="205">
        <f>'Daily Feed Intake'!W120-'Daily Feed Intake'!Y120</f>
        <v>128.18612800164897</v>
      </c>
      <c r="N122" s="206">
        <f>M122/Dead!L120</f>
        <v>2.5637225600329794</v>
      </c>
      <c r="O122" s="205">
        <f>'Daily Feed Intake'!AA120-'Daily Feed Intake'!AB120</f>
        <v>114.36</v>
      </c>
      <c r="P122" s="206">
        <f>O122/Dead!N120</f>
        <v>2.2871999999999999</v>
      </c>
      <c r="Q122" s="205">
        <f>'Daily Feed Intake'!AE120-'Daily Feed Intake'!AF120</f>
        <v>128.33000000000001</v>
      </c>
      <c r="R122" s="206">
        <f>Q122/Dead!P120</f>
        <v>2.5666000000000002</v>
      </c>
      <c r="S122" s="205">
        <f>'Daily Feed Intake'!AI120-'Daily Feed Intake'!AJ120</f>
        <v>125.65</v>
      </c>
      <c r="T122" s="206">
        <f>S122/Dead!R120</f>
        <v>2.5129999999999999</v>
      </c>
      <c r="U122" s="205">
        <f>'Daily Feed Intake'!AM120-'Daily Feed Intake'!AN120</f>
        <v>120.23</v>
      </c>
      <c r="V122" s="206">
        <f>U122/Dead!T120</f>
        <v>2.4046000000000003</v>
      </c>
      <c r="W122" s="205">
        <f>'Daily Feed Intake'!AQ120-'Daily Feed Intake'!AR120</f>
        <v>128.9</v>
      </c>
      <c r="X122" s="206">
        <f>W122/Dead!V120</f>
        <v>2.5780000000000003</v>
      </c>
      <c r="Y122" s="205">
        <f>'Daily Feed Intake'!AU120-'Daily Feed Intake'!AV120</f>
        <v>125.44</v>
      </c>
      <c r="Z122" s="206">
        <f>Y122/Dead!X120</f>
        <v>2.5087999999999999</v>
      </c>
      <c r="AA122" s="205">
        <f>'Daily Feed Intake'!AY120-'Daily Feed Intake'!AZ120</f>
        <v>115.27</v>
      </c>
      <c r="AB122" s="206">
        <f>AA122/Dead!Z120</f>
        <v>2.3054000000000001</v>
      </c>
      <c r="AC122" s="205">
        <f>'Daily Feed Intake'!BC120-'Daily Feed Intake'!BD120</f>
        <v>111.58</v>
      </c>
      <c r="AD122" s="206">
        <f>AC122/Dead!AB120</f>
        <v>2.2315999999999998</v>
      </c>
      <c r="AE122" s="205">
        <f>'Daily Feed Intake'!BG120-'Daily Feed Intake'!BH120</f>
        <v>115.51</v>
      </c>
      <c r="AF122" s="206">
        <f>AE122/Dead!AD120</f>
        <v>2.3102</v>
      </c>
    </row>
    <row r="123" spans="1:32" ht="16.5" customHeight="1" thickBot="1" x14ac:dyDescent="0.4">
      <c r="A123" s="203">
        <v>44288</v>
      </c>
      <c r="B123" s="78">
        <v>114</v>
      </c>
      <c r="C123" s="205">
        <f>'Daily Feed Intake'!C121-'Daily Feed Intake'!D121</f>
        <v>129.32</v>
      </c>
      <c r="D123" s="206">
        <f>C123/Dead!B121</f>
        <v>2.5863999999999998</v>
      </c>
      <c r="E123" s="205">
        <f>'Daily Feed Intake'!G121-'Daily Feed Intake'!H121</f>
        <v>130</v>
      </c>
      <c r="F123" s="206">
        <f>E123/Dead!D121</f>
        <v>2.6</v>
      </c>
      <c r="G123" s="205">
        <f>'Daily Feed Intake'!K121-'Daily Feed Intake'!L121</f>
        <v>129.66</v>
      </c>
      <c r="H123" s="206">
        <f>G123/Dead!F121</f>
        <v>2.5931999999999999</v>
      </c>
      <c r="I123" s="205">
        <f>'Daily Feed Intake'!O121-'Daily Feed Intake'!P121</f>
        <v>130</v>
      </c>
      <c r="J123" s="206">
        <f>I123/Dead!H121</f>
        <v>2.6</v>
      </c>
      <c r="K123" s="205">
        <f>'Daily Feed Intake'!S121-'Daily Feed Intake'!T121</f>
        <v>129.74</v>
      </c>
      <c r="L123" s="206">
        <f>K123/Dead!J121</f>
        <v>2.5948000000000002</v>
      </c>
      <c r="M123" s="205">
        <f>'Daily Feed Intake'!W121-'Daily Feed Intake'!Y121</f>
        <v>129.91755127280223</v>
      </c>
      <c r="N123" s="206">
        <f>M123/Dead!L121</f>
        <v>2.5983510254560445</v>
      </c>
      <c r="O123" s="205">
        <f>'Daily Feed Intake'!AA121-'Daily Feed Intake'!AB121</f>
        <v>64.81</v>
      </c>
      <c r="P123" s="206">
        <f>O123/Dead!N121</f>
        <v>1.2962</v>
      </c>
      <c r="Q123" s="205">
        <f>'Daily Feed Intake'!AE121-'Daily Feed Intake'!AF121</f>
        <v>128.88</v>
      </c>
      <c r="R123" s="206">
        <f>Q123/Dead!P121</f>
        <v>2.5775999999999999</v>
      </c>
      <c r="S123" s="205">
        <f>'Daily Feed Intake'!AI121-'Daily Feed Intake'!AJ121</f>
        <v>129.78</v>
      </c>
      <c r="T123" s="206">
        <f>S123/Dead!R121</f>
        <v>2.5956000000000001</v>
      </c>
      <c r="U123" s="205">
        <f>'Daily Feed Intake'!AM121-'Daily Feed Intake'!AN121</f>
        <v>123.95</v>
      </c>
      <c r="V123" s="206">
        <f>U123/Dead!T121</f>
        <v>2.4790000000000001</v>
      </c>
      <c r="W123" s="205">
        <f>'Daily Feed Intake'!AQ121-'Daily Feed Intake'!AR121</f>
        <v>129.66</v>
      </c>
      <c r="X123" s="206">
        <f>W123/Dead!V121</f>
        <v>2.5931999999999999</v>
      </c>
      <c r="Y123" s="205">
        <f>'Daily Feed Intake'!AU121-'Daily Feed Intake'!AV121</f>
        <v>119.56</v>
      </c>
      <c r="Z123" s="206">
        <f>Y123/Dead!X121</f>
        <v>2.3912</v>
      </c>
      <c r="AA123" s="205">
        <f>'Daily Feed Intake'!AY121-'Daily Feed Intake'!AZ121</f>
        <v>117.96000000000001</v>
      </c>
      <c r="AB123" s="206">
        <f>AA123/Dead!Z121</f>
        <v>2.3592</v>
      </c>
      <c r="AC123" s="205">
        <f>'Daily Feed Intake'!BC121-'Daily Feed Intake'!BD121</f>
        <v>91.460000000000008</v>
      </c>
      <c r="AD123" s="206">
        <f>AC123/Dead!AB121</f>
        <v>1.8292000000000002</v>
      </c>
      <c r="AE123" s="205">
        <f>'Daily Feed Intake'!BG121-'Daily Feed Intake'!BH121</f>
        <v>107.46000000000001</v>
      </c>
      <c r="AF123" s="206">
        <f>AE123/Dead!AD121</f>
        <v>2.1492</v>
      </c>
    </row>
    <row r="124" spans="1:32" ht="16.5" customHeight="1" thickBot="1" x14ac:dyDescent="0.4">
      <c r="A124" s="203">
        <v>44289</v>
      </c>
      <c r="B124" s="78">
        <v>115</v>
      </c>
      <c r="C124" s="205">
        <f>'Daily Feed Intake'!C122-'Daily Feed Intake'!D122</f>
        <v>129.83000000000001</v>
      </c>
      <c r="D124" s="206">
        <f>C124/Dead!B122</f>
        <v>2.5966000000000005</v>
      </c>
      <c r="E124" s="205">
        <f>'Daily Feed Intake'!G122-'Daily Feed Intake'!H122</f>
        <v>129.87</v>
      </c>
      <c r="F124" s="206">
        <f>E124/Dead!D122</f>
        <v>2.5973999999999999</v>
      </c>
      <c r="G124" s="205">
        <f>'Daily Feed Intake'!K122-'Daily Feed Intake'!L122</f>
        <v>129.86000000000001</v>
      </c>
      <c r="H124" s="206">
        <f>G124/Dead!F122</f>
        <v>2.5972000000000004</v>
      </c>
      <c r="I124" s="205">
        <f>'Daily Feed Intake'!O122-'Daily Feed Intake'!P122</f>
        <v>130</v>
      </c>
      <c r="J124" s="206">
        <f>I124/Dead!H122</f>
        <v>2.6</v>
      </c>
      <c r="K124" s="205">
        <f>'Daily Feed Intake'!S122-'Daily Feed Intake'!T122</f>
        <v>127.63</v>
      </c>
      <c r="L124" s="206">
        <f>K124/Dead!J122</f>
        <v>2.5526</v>
      </c>
      <c r="M124" s="205">
        <f>'Daily Feed Intake'!W122-'Daily Feed Intake'!Y122</f>
        <v>130</v>
      </c>
      <c r="N124" s="206">
        <f>M124/Dead!L122</f>
        <v>2.6</v>
      </c>
      <c r="O124" s="205">
        <f>'Daily Feed Intake'!AA122-'Daily Feed Intake'!AB122</f>
        <v>129.99</v>
      </c>
      <c r="P124" s="206">
        <f>O124/Dead!N122</f>
        <v>2.5998000000000001</v>
      </c>
      <c r="Q124" s="205">
        <f>'Daily Feed Intake'!AE122-'Daily Feed Intake'!AF122</f>
        <v>129.53</v>
      </c>
      <c r="R124" s="206">
        <f>Q124/Dead!P122</f>
        <v>2.5906000000000002</v>
      </c>
      <c r="S124" s="205">
        <f>'Daily Feed Intake'!AI122-'Daily Feed Intake'!AJ122</f>
        <v>125.63</v>
      </c>
      <c r="T124" s="206">
        <f>S124/Dead!R122</f>
        <v>2.5125999999999999</v>
      </c>
      <c r="U124" s="205">
        <f>'Daily Feed Intake'!AM122-'Daily Feed Intake'!AN122</f>
        <v>126.51</v>
      </c>
      <c r="V124" s="206">
        <f>U124/Dead!T122</f>
        <v>2.5302000000000002</v>
      </c>
      <c r="W124" s="205">
        <f>'Daily Feed Intake'!AQ122-'Daily Feed Intake'!AR122</f>
        <v>128.04</v>
      </c>
      <c r="X124" s="206">
        <f>W124/Dead!V122</f>
        <v>2.5608</v>
      </c>
      <c r="Y124" s="205">
        <f>'Daily Feed Intake'!AU122-'Daily Feed Intake'!AV122</f>
        <v>128.81</v>
      </c>
      <c r="Z124" s="206">
        <f>Y124/Dead!X122</f>
        <v>2.5762</v>
      </c>
      <c r="AA124" s="205">
        <f>'Daily Feed Intake'!AY122-'Daily Feed Intake'!AZ122</f>
        <v>106.52</v>
      </c>
      <c r="AB124" s="206">
        <f>AA124/Dead!Z122</f>
        <v>2.1303999999999998</v>
      </c>
      <c r="AC124" s="205">
        <f>'Daily Feed Intake'!BC122-'Daily Feed Intake'!BD122</f>
        <v>117.26</v>
      </c>
      <c r="AD124" s="206">
        <f>AC124/Dead!AB122</f>
        <v>2.3452000000000002</v>
      </c>
      <c r="AE124" s="205">
        <f>'Daily Feed Intake'!BG122-'Daily Feed Intake'!BH122</f>
        <v>93.65</v>
      </c>
      <c r="AF124" s="206">
        <f>AE124/Dead!AD122</f>
        <v>1.8730000000000002</v>
      </c>
    </row>
    <row r="125" spans="1:32" ht="16.5" customHeight="1" thickBot="1" x14ac:dyDescent="0.4">
      <c r="A125" s="203">
        <v>44290</v>
      </c>
      <c r="B125" s="78">
        <v>116</v>
      </c>
      <c r="C125" s="205">
        <f>'Daily Feed Intake'!C123-'Daily Feed Intake'!D123</f>
        <v>130</v>
      </c>
      <c r="D125" s="206">
        <f>C125/Dead!B123</f>
        <v>2.6</v>
      </c>
      <c r="E125" s="205">
        <f>'Daily Feed Intake'!G123-'Daily Feed Intake'!H123</f>
        <v>130</v>
      </c>
      <c r="F125" s="206">
        <f>E125/Dead!D123</f>
        <v>2.6</v>
      </c>
      <c r="G125" s="205">
        <f>'Daily Feed Intake'!K123-'Daily Feed Intake'!L123</f>
        <v>130</v>
      </c>
      <c r="H125" s="206">
        <f>G125/Dead!F123</f>
        <v>2.6</v>
      </c>
      <c r="I125" s="205">
        <f>'Daily Feed Intake'!O123-'Daily Feed Intake'!P123</f>
        <v>130</v>
      </c>
      <c r="J125" s="206">
        <f>I125/Dead!H123</f>
        <v>2.6</v>
      </c>
      <c r="K125" s="205">
        <f>'Daily Feed Intake'!S123-'Daily Feed Intake'!T123</f>
        <v>130</v>
      </c>
      <c r="L125" s="206">
        <f>K125/Dead!J123</f>
        <v>2.6</v>
      </c>
      <c r="M125" s="205">
        <f>'Daily Feed Intake'!W123-'Daily Feed Intake'!Y123</f>
        <v>130</v>
      </c>
      <c r="N125" s="206">
        <f>M125/Dead!L123</f>
        <v>2.6</v>
      </c>
      <c r="O125" s="205">
        <f>'Daily Feed Intake'!AA123-'Daily Feed Intake'!AB123</f>
        <v>130</v>
      </c>
      <c r="P125" s="206">
        <f>O125/Dead!N123</f>
        <v>2.6</v>
      </c>
      <c r="Q125" s="205">
        <f>'Daily Feed Intake'!AE123-'Daily Feed Intake'!AF123</f>
        <v>130</v>
      </c>
      <c r="R125" s="206">
        <f>Q125/Dead!P123</f>
        <v>2.6</v>
      </c>
      <c r="S125" s="205">
        <f>'Daily Feed Intake'!AI123-'Daily Feed Intake'!AJ123</f>
        <v>130</v>
      </c>
      <c r="T125" s="206">
        <f>S125/Dead!R123</f>
        <v>2.6</v>
      </c>
      <c r="U125" s="205">
        <f>'Daily Feed Intake'!AM123-'Daily Feed Intake'!AN123</f>
        <v>130</v>
      </c>
      <c r="V125" s="206">
        <f>U125/Dead!T123</f>
        <v>2.6</v>
      </c>
      <c r="W125" s="205">
        <f>'Daily Feed Intake'!AQ123-'Daily Feed Intake'!AR123</f>
        <v>130</v>
      </c>
      <c r="X125" s="206">
        <f>W125/Dead!V123</f>
        <v>2.6</v>
      </c>
      <c r="Y125" s="205">
        <f>'Daily Feed Intake'!AU123-'Daily Feed Intake'!AV123</f>
        <v>130</v>
      </c>
      <c r="Z125" s="206">
        <f>Y125/Dead!X123</f>
        <v>2.6</v>
      </c>
      <c r="AA125" s="205">
        <f>'Daily Feed Intake'!AY123-'Daily Feed Intake'!AZ123</f>
        <v>130</v>
      </c>
      <c r="AB125" s="206">
        <f>AA125/Dead!Z123</f>
        <v>2.6</v>
      </c>
      <c r="AC125" s="205">
        <f>'Daily Feed Intake'!BC123-'Daily Feed Intake'!BD123</f>
        <v>130</v>
      </c>
      <c r="AD125" s="206">
        <f>AC125/Dead!AB123</f>
        <v>2.6</v>
      </c>
      <c r="AE125" s="205">
        <f>'Daily Feed Intake'!BG123-'Daily Feed Intake'!BH123</f>
        <v>130</v>
      </c>
      <c r="AF125" s="206">
        <f>AE125/Dead!AD123</f>
        <v>2.6</v>
      </c>
    </row>
    <row r="126" spans="1:32" ht="15" thickBot="1" x14ac:dyDescent="0.4">
      <c r="A126" s="203">
        <v>44291</v>
      </c>
      <c r="B126" s="78">
        <v>117</v>
      </c>
      <c r="C126" s="205">
        <f>'Daily Feed Intake'!C124-'Daily Feed Intake'!D124</f>
        <v>130</v>
      </c>
      <c r="D126" s="206">
        <f>C126/Dead!B124</f>
        <v>2.6</v>
      </c>
      <c r="E126" s="205">
        <f>'Daily Feed Intake'!G124-'Daily Feed Intake'!H124</f>
        <v>130</v>
      </c>
      <c r="F126" s="206">
        <f>E126/Dead!D124</f>
        <v>2.6</v>
      </c>
      <c r="G126" s="205">
        <f>'Daily Feed Intake'!K124-'Daily Feed Intake'!L124</f>
        <v>130</v>
      </c>
      <c r="H126" s="206">
        <f>G126/Dead!F124</f>
        <v>2.6</v>
      </c>
      <c r="I126" s="205">
        <f>'Daily Feed Intake'!O124-'Daily Feed Intake'!P124</f>
        <v>130</v>
      </c>
      <c r="J126" s="206">
        <f>I126/Dead!H124</f>
        <v>2.6</v>
      </c>
      <c r="K126" s="205">
        <f>'Daily Feed Intake'!S124-'Daily Feed Intake'!T124</f>
        <v>130</v>
      </c>
      <c r="L126" s="206">
        <f>K126/Dead!J124</f>
        <v>2.6</v>
      </c>
      <c r="M126" s="205">
        <f>'Daily Feed Intake'!W124-'Daily Feed Intake'!Y124</f>
        <v>130</v>
      </c>
      <c r="N126" s="206">
        <f>M126/Dead!L124</f>
        <v>2.6</v>
      </c>
      <c r="O126" s="205">
        <f>'Daily Feed Intake'!AA124-'Daily Feed Intake'!AB124</f>
        <v>130</v>
      </c>
      <c r="P126" s="206">
        <f>O126/Dead!N124</f>
        <v>2.6</v>
      </c>
      <c r="Q126" s="205">
        <f>'Daily Feed Intake'!AE124-'Daily Feed Intake'!AF124</f>
        <v>130</v>
      </c>
      <c r="R126" s="206">
        <f>Q126/Dead!P124</f>
        <v>2.6</v>
      </c>
      <c r="S126" s="205">
        <f>'Daily Feed Intake'!AI124-'Daily Feed Intake'!AJ124</f>
        <v>130</v>
      </c>
      <c r="T126" s="206">
        <f>S126/Dead!R124</f>
        <v>2.6</v>
      </c>
      <c r="U126" s="205">
        <f>'Daily Feed Intake'!AM124-'Daily Feed Intake'!AN124</f>
        <v>130</v>
      </c>
      <c r="V126" s="206">
        <f>U126/Dead!T124</f>
        <v>2.6</v>
      </c>
      <c r="W126" s="205">
        <f>'Daily Feed Intake'!AQ124-'Daily Feed Intake'!AR124</f>
        <v>130</v>
      </c>
      <c r="X126" s="206">
        <f>W126/Dead!V124</f>
        <v>2.6</v>
      </c>
      <c r="Y126" s="205">
        <f>'Daily Feed Intake'!AU124-'Daily Feed Intake'!AV124</f>
        <v>130</v>
      </c>
      <c r="Z126" s="206">
        <f>Y126/Dead!X124</f>
        <v>2.6</v>
      </c>
      <c r="AA126" s="205">
        <f>'Daily Feed Intake'!AY124-'Daily Feed Intake'!AZ124</f>
        <v>130</v>
      </c>
      <c r="AB126" s="206">
        <f>AA126/Dead!Z124</f>
        <v>2.6</v>
      </c>
      <c r="AC126" s="205">
        <f>'Daily Feed Intake'!BC124-'Daily Feed Intake'!BD124</f>
        <v>130</v>
      </c>
      <c r="AD126" s="206">
        <f>AC126/Dead!AB124</f>
        <v>2.6</v>
      </c>
      <c r="AE126" s="205">
        <f>'Daily Feed Intake'!BG124-'Daily Feed Intake'!BH124</f>
        <v>130</v>
      </c>
      <c r="AF126" s="206">
        <f>AE126/Dead!AD124</f>
        <v>2.6</v>
      </c>
    </row>
    <row r="127" spans="1:32" ht="15" thickBot="1" x14ac:dyDescent="0.4">
      <c r="A127" s="203">
        <v>44292</v>
      </c>
      <c r="B127" s="78">
        <v>118</v>
      </c>
      <c r="C127" s="205">
        <f>'Daily Feed Intake'!C125-'Daily Feed Intake'!D125</f>
        <v>120.39</v>
      </c>
      <c r="D127" s="206">
        <f>C127/Dead!B125</f>
        <v>2.4077999999999999</v>
      </c>
      <c r="E127" s="205">
        <f>'Daily Feed Intake'!G125-'Daily Feed Intake'!H125</f>
        <v>108.31</v>
      </c>
      <c r="F127" s="206">
        <f>E127/Dead!D125</f>
        <v>2.1661999999999999</v>
      </c>
      <c r="G127" s="205">
        <f>'Daily Feed Intake'!K125-'Daily Feed Intake'!L125</f>
        <v>130</v>
      </c>
      <c r="H127" s="206">
        <f>G127/Dead!F125</f>
        <v>2.6</v>
      </c>
      <c r="I127" s="205">
        <f>'Daily Feed Intake'!O125-'Daily Feed Intake'!P125</f>
        <v>130</v>
      </c>
      <c r="J127" s="206">
        <f>I127/Dead!H125</f>
        <v>2.6</v>
      </c>
      <c r="K127" s="205">
        <f>'Daily Feed Intake'!S125-'Daily Feed Intake'!T125</f>
        <v>127.14</v>
      </c>
      <c r="L127" s="206">
        <f>K127/Dead!J125</f>
        <v>2.5428000000000002</v>
      </c>
      <c r="M127" s="205">
        <f>'Daily Feed Intake'!W125-'Daily Feed Intake'!Y125</f>
        <v>129.42285890961557</v>
      </c>
      <c r="N127" s="206">
        <f>M127/Dead!L125</f>
        <v>2.5884571781923116</v>
      </c>
      <c r="O127" s="205">
        <f>'Daily Feed Intake'!AA125-'Daily Feed Intake'!AB125</f>
        <v>114.82</v>
      </c>
      <c r="P127" s="206">
        <f>O127/Dead!N125</f>
        <v>2.2963999999999998</v>
      </c>
      <c r="Q127" s="205">
        <f>'Daily Feed Intake'!AE125-'Daily Feed Intake'!AF125</f>
        <v>119.6</v>
      </c>
      <c r="R127" s="206">
        <f>Q127/Dead!P125</f>
        <v>2.3919999999999999</v>
      </c>
      <c r="S127" s="205">
        <f>'Daily Feed Intake'!AI125-'Daily Feed Intake'!AJ125</f>
        <v>82.08</v>
      </c>
      <c r="T127" s="206">
        <f>S127/Dead!R125</f>
        <v>1.6415999999999999</v>
      </c>
      <c r="U127" s="205">
        <f>'Daily Feed Intake'!AM125-'Daily Feed Intake'!AN125</f>
        <v>109.8</v>
      </c>
      <c r="V127" s="206">
        <f>U127/Dead!T125</f>
        <v>2.1959999999999997</v>
      </c>
      <c r="W127" s="205">
        <f>'Daily Feed Intake'!AQ125-'Daily Feed Intake'!AR125</f>
        <v>111.83</v>
      </c>
      <c r="X127" s="206">
        <f>W127/Dead!V125</f>
        <v>2.2366000000000001</v>
      </c>
      <c r="Y127" s="205">
        <f>'Daily Feed Intake'!AU125-'Daily Feed Intake'!AV125</f>
        <v>126.27</v>
      </c>
      <c r="Z127" s="206">
        <f>Y127/Dead!X125</f>
        <v>2.5253999999999999</v>
      </c>
      <c r="AA127" s="205">
        <f>'Daily Feed Intake'!AY125-'Daily Feed Intake'!AZ125</f>
        <v>118.99</v>
      </c>
      <c r="AB127" s="206">
        <f>AA127/Dead!Z125</f>
        <v>2.3797999999999999</v>
      </c>
      <c r="AC127" s="205">
        <f>'Daily Feed Intake'!BC125-'Daily Feed Intake'!BD125</f>
        <v>123.07</v>
      </c>
      <c r="AD127" s="206">
        <f>AC127/Dead!AB125</f>
        <v>2.4613999999999998</v>
      </c>
      <c r="AE127" s="205">
        <f>'Daily Feed Intake'!BG125-'Daily Feed Intake'!BH125</f>
        <v>127.63</v>
      </c>
      <c r="AF127" s="206">
        <f>AE127/Dead!AD125</f>
        <v>2.5526</v>
      </c>
    </row>
    <row r="128" spans="1:32" ht="15" thickBot="1" x14ac:dyDescent="0.4">
      <c r="A128" s="298"/>
      <c r="B128" s="204"/>
      <c r="C128" s="205"/>
      <c r="D128" s="206"/>
      <c r="E128" s="205"/>
      <c r="F128" s="206"/>
      <c r="G128" s="205"/>
      <c r="H128" s="206"/>
      <c r="I128" s="205"/>
      <c r="J128" s="206"/>
      <c r="K128" s="205"/>
      <c r="L128" s="206"/>
      <c r="M128" s="205"/>
      <c r="N128" s="206"/>
      <c r="O128" s="205"/>
      <c r="P128" s="206"/>
      <c r="Q128" s="205"/>
      <c r="R128" s="206"/>
      <c r="S128" s="205"/>
      <c r="T128" s="206"/>
      <c r="U128" s="205"/>
      <c r="V128" s="206"/>
      <c r="W128" s="205"/>
      <c r="X128" s="206"/>
      <c r="Y128" s="205"/>
      <c r="Z128" s="206"/>
      <c r="AA128" s="205"/>
      <c r="AB128" s="206"/>
      <c r="AC128" s="205"/>
      <c r="AD128" s="206"/>
      <c r="AE128" s="205"/>
      <c r="AF128" s="206"/>
    </row>
    <row r="129" spans="1:32" x14ac:dyDescent="0.35">
      <c r="A129" s="207" t="s">
        <v>90</v>
      </c>
      <c r="B129" s="208"/>
      <c r="C129" s="209">
        <f>SUM(C9:C127)</f>
        <v>10956.379999999997</v>
      </c>
      <c r="D129" s="209"/>
      <c r="E129" s="209">
        <f>SUM(E9:E127)</f>
        <v>11668.27</v>
      </c>
      <c r="F129" s="209"/>
      <c r="G129" s="209">
        <f>SUM(G9:G127)</f>
        <v>11682.020000000008</v>
      </c>
      <c r="H129" s="209"/>
      <c r="I129" s="209">
        <f>SUM(I9:I127)</f>
        <v>11684.279999999999</v>
      </c>
      <c r="J129" s="209"/>
      <c r="K129" s="209">
        <f>SUM(K9:K127)</f>
        <v>11248.79</v>
      </c>
      <c r="L129" s="209"/>
      <c r="M129" s="209">
        <f>SUM(M9:M127)</f>
        <v>11442.44151293414</v>
      </c>
      <c r="N129" s="209"/>
      <c r="O129" s="209">
        <f>SUM(O9:O127)</f>
        <v>10437.549999999997</v>
      </c>
      <c r="P129" s="209"/>
      <c r="Q129" s="209">
        <f>SUM(Q9:Q127)</f>
        <v>11210.380000000001</v>
      </c>
      <c r="R129" s="209"/>
      <c r="S129" s="209">
        <f>SUM(S9:S127)</f>
        <v>11310.289999999997</v>
      </c>
      <c r="T129" s="209"/>
      <c r="U129" s="209">
        <f>SUM(U9:U127)</f>
        <v>10612.639999999998</v>
      </c>
      <c r="V129" s="209"/>
      <c r="W129" s="209">
        <f>SUM(W9:W127)</f>
        <v>10755.849999999999</v>
      </c>
      <c r="X129" s="209"/>
      <c r="Y129" s="209">
        <f>SUM(Y9:Y127)</f>
        <v>11173.89</v>
      </c>
      <c r="Z129" s="209"/>
      <c r="AA129" s="209">
        <f>SUM(AA9:AA127)</f>
        <v>10788.45</v>
      </c>
      <c r="AB129" s="209"/>
      <c r="AC129" s="209">
        <f>SUM(AC9:AC127)</f>
        <v>9791.5499999999993</v>
      </c>
      <c r="AD129" s="209"/>
      <c r="AE129" s="209">
        <f>SUM(AE9:AE127)</f>
        <v>9708.1100000000024</v>
      </c>
      <c r="AF129" s="209"/>
    </row>
    <row r="130" spans="1:32" ht="15" thickBot="1" x14ac:dyDescent="0.4">
      <c r="A130" s="210">
        <v>26.1</v>
      </c>
      <c r="B130" s="211"/>
      <c r="C130" s="212">
        <f>SUM(D9:D127)</f>
        <v>219.1276</v>
      </c>
      <c r="D130" s="212"/>
      <c r="E130" s="212">
        <f>SUM(F9:F127)</f>
        <v>233.36539999999985</v>
      </c>
      <c r="F130" s="212"/>
      <c r="G130" s="212">
        <f>SUM(H9:H127)</f>
        <v>233.64039999999994</v>
      </c>
      <c r="H130" s="212"/>
      <c r="I130" s="212">
        <f>SUM(J9:J127)</f>
        <v>233.68559999999994</v>
      </c>
      <c r="J130" s="212"/>
      <c r="K130" s="212">
        <f>SUM(L9:L127)</f>
        <v>224.97579999999999</v>
      </c>
      <c r="L130" s="212"/>
      <c r="M130" s="212">
        <f>SUM(N9:N127)</f>
        <v>228.84883025868282</v>
      </c>
      <c r="N130" s="212"/>
      <c r="O130" s="212">
        <f>SUM(P9:P127)</f>
        <v>208.75099999999983</v>
      </c>
      <c r="P130" s="212"/>
      <c r="Q130" s="212">
        <f>SUM(R9:R127)</f>
        <v>224.20759999999999</v>
      </c>
      <c r="R130" s="212"/>
      <c r="S130" s="212">
        <f>SUM(T9:T127)</f>
        <v>226.20580000000001</v>
      </c>
      <c r="T130" s="212"/>
      <c r="U130" s="212">
        <f>SUM(V9:V127)</f>
        <v>212.25279999999998</v>
      </c>
      <c r="V130" s="212"/>
      <c r="W130" s="212">
        <f>SUM(X9:X127)</f>
        <v>215.11700000000008</v>
      </c>
      <c r="X130" s="212"/>
      <c r="Y130" s="212">
        <f>SUM(Z9:Z127)</f>
        <v>223.47779999999997</v>
      </c>
      <c r="Z130" s="212"/>
      <c r="AA130" s="212">
        <f>SUM(AB9:AB127)</f>
        <v>215.76899999999992</v>
      </c>
      <c r="AB130" s="212"/>
      <c r="AC130" s="212">
        <f>SUM(AD9:AD127)</f>
        <v>195.83100000000002</v>
      </c>
      <c r="AD130" s="212"/>
      <c r="AE130" s="212">
        <f>SUM(AF9:AF127)</f>
        <v>194.16219999999998</v>
      </c>
      <c r="AF130" s="212"/>
    </row>
    <row r="131" spans="1:32" x14ac:dyDescent="0.35">
      <c r="A131" s="304">
        <v>27.3</v>
      </c>
      <c r="C131" s="77">
        <v>2.5711891710983483</v>
      </c>
      <c r="E131" s="77">
        <v>2.4255030872863936</v>
      </c>
      <c r="G131" s="77">
        <v>2.4946936935403823</v>
      </c>
      <c r="I131" s="77">
        <v>2.261025076122932</v>
      </c>
      <c r="K131" s="77">
        <v>2.3202355120567386</v>
      </c>
      <c r="M131" s="77">
        <v>2.3549680756501186</v>
      </c>
      <c r="O131" s="77">
        <v>2.2918761494089841</v>
      </c>
      <c r="Q131" s="77">
        <v>2.4486816614657214</v>
      </c>
      <c r="S131" s="77">
        <v>2.3532208520094575</v>
      </c>
      <c r="U131" s="77">
        <v>2.41060141457841</v>
      </c>
      <c r="V131" s="77">
        <v>2.4259375902285298</v>
      </c>
      <c r="W131" s="77">
        <v>2.4412737658786501</v>
      </c>
      <c r="X131" s="77">
        <v>2.4566099415287601</v>
      </c>
      <c r="Y131" s="77">
        <v>2.4719461171788799</v>
      </c>
      <c r="AA131" s="77">
        <v>2.4872822928290099</v>
      </c>
      <c r="AB131" s="77">
        <v>2.5026184684791302</v>
      </c>
      <c r="AC131" s="77">
        <v>2.51795464412925</v>
      </c>
      <c r="AD131" s="77">
        <v>2.5332908197793702</v>
      </c>
      <c r="AE131" s="77">
        <v>2.54862699542949</v>
      </c>
    </row>
    <row r="132" spans="1:32" x14ac:dyDescent="0.35">
      <c r="A132" s="304">
        <v>27.4</v>
      </c>
      <c r="C132" s="77">
        <f>STDEV(D9:D12,D14:D19,D21:D26,D28:D33,D35:D40,D42:D47,D49:D54,D56:D61)</f>
        <v>0.70550917904716648</v>
      </c>
      <c r="E132" s="77">
        <f>STDEV(F9:F12,F14:F19,F21:F26,F28:F33,F35:F40,F42:F47,F49:F54,F56:F61)</f>
        <v>0.73648391930914903</v>
      </c>
      <c r="G132" s="77">
        <f>STDEV(H9:H12,H14:H19,H21:H26,H28:H33,H35:H40,H42:H47,H49:H54,H56:H61)</f>
        <v>0.73995724049329692</v>
      </c>
      <c r="I132" s="77">
        <f>STDEV(J9:J12,J14:J19,J21:J26,J28:J33,J35:J40,J42:J47,J49:J54,J56:J61)</f>
        <v>0.78404002132149953</v>
      </c>
      <c r="K132" s="77">
        <f>STDEV(L9:L12,L14:L19,L21:L26,L28:L33,L35:L40,L42:L47,L49:L54,L56:L61)</f>
        <v>0.77789296105563532</v>
      </c>
      <c r="M132" s="77">
        <f>STDEV(N9:N12,N14:N19,N21:N26,N28:N33,N35:N40,N42:N47,N49:N54,N56:N61)</f>
        <v>0.76515359918517556</v>
      </c>
      <c r="O132" s="77">
        <f>STDEV(P9:P12,P14:P19,P21:P26,P28:P33,P35:P40,P42:P47,P49:P54,P56:P61)</f>
        <v>0.77469023213676591</v>
      </c>
      <c r="Q132" s="77">
        <f>STDEV(R9:R12,R14:R19,R21:R26,R28:R33,R35:R40,R42:R47,R49:R54,R56:R61)</f>
        <v>0.73939851450106198</v>
      </c>
      <c r="S132" s="77">
        <f>STDEV(T9:T12,T14:T19,T21:T26,T28:T33,T35:T40,T42:T47,T49:T54,T56:T61)</f>
        <v>0.70701195891463509</v>
      </c>
      <c r="U132" s="77">
        <f>STDEV(V9:V12,V14:V19,V21:V26,V28:V33,V35:V40,V42:V47,V49:V54,V56:V61)</f>
        <v>0.74194296356171718</v>
      </c>
      <c r="W132" s="77">
        <f>STDEV(X9:X12,X14:X19,X21:X26,X28:X33,X35:X40,X42:X47,X49:X54,X56:X61)</f>
        <v>0.71826355596402514</v>
      </c>
      <c r="Y132" s="77">
        <f>STDEV(Z9:Z12,Z14:Z19,Z21:Z26,Z28:Z33,Z35:Z40,Z42:Z47,Z49:Z54,Z56:Z61)</f>
        <v>0.69503448861703931</v>
      </c>
      <c r="AA132" s="77">
        <f>STDEV(AB9:AB12,AB14:AB19,AB21:AB26,AB28:AB33,AB35:AB40,AB42:AB47,AB49:AB54,AB56:AB61)</f>
        <v>0.72215063077350417</v>
      </c>
      <c r="AC132" s="77">
        <f>STDEV(AD9:AD12,AD14:AD19,AD21:AD26,AD28:AD33,AD35:AD40,AD42:AD47,AD49:AD54,AD56:AD61)</f>
        <v>0.6967196027319148</v>
      </c>
      <c r="AE132" s="77">
        <f>STDEV(AF9:AF12,AF14:AF19,AF21:AF26,AF28:AF33,AF35:AF40,AF42:AF47,AF49:AF54,AF56:AF61)</f>
        <v>0.68378816195864511</v>
      </c>
    </row>
    <row r="138" spans="1:32" x14ac:dyDescent="0.35">
      <c r="B138" s="305" t="s">
        <v>91</v>
      </c>
      <c r="C138" s="305" t="s">
        <v>92</v>
      </c>
      <c r="D138" s="305" t="s">
        <v>30</v>
      </c>
      <c r="L138" s="195"/>
      <c r="M138" s="305" t="s">
        <v>93</v>
      </c>
      <c r="N138" s="305" t="s">
        <v>30</v>
      </c>
    </row>
    <row r="139" spans="1:32" ht="15" thickBot="1" x14ac:dyDescent="0.4">
      <c r="A139" s="304" t="s">
        <v>94</v>
      </c>
      <c r="B139" s="212">
        <v>177.11910312699419</v>
      </c>
      <c r="C139" s="196">
        <f>AVERAGE(D9:D12,D14:D19,D21:D25,D28:D33,D35:D40,D42:D47,D49:D54,D56:D61,D63:D68,D70:D75,D77:D82)</f>
        <v>1.7811841269841273</v>
      </c>
      <c r="D139" s="77">
        <v>0.60219461223261139</v>
      </c>
      <c r="L139" s="304" t="s">
        <v>34</v>
      </c>
      <c r="M139" s="213">
        <f>AVERAGE(B139:B141)</f>
        <v>171.31258149329926</v>
      </c>
      <c r="N139" s="77">
        <f>STDEV(B139:B141)</f>
        <v>5.5134024122814544</v>
      </c>
    </row>
    <row r="140" spans="1:32" x14ac:dyDescent="0.35">
      <c r="A140" s="304" t="s">
        <v>50</v>
      </c>
      <c r="B140" s="77">
        <v>166.14860485003186</v>
      </c>
      <c r="C140" s="196">
        <f>AVERAGE(F9:F12,F14:F19,F21:F25,F28:F33,F35:F40,F42:F47,F49:F54,F56:F61,F63:F68,F70:F75,F77:F83)</f>
        <v>1.9158093749999998</v>
      </c>
      <c r="D140" s="77">
        <v>0.61063892713739487</v>
      </c>
      <c r="L140" s="304" t="s">
        <v>35</v>
      </c>
      <c r="M140" s="213">
        <f>AVERAGE(B142:B144)</f>
        <v>157.50032961702129</v>
      </c>
      <c r="N140" s="77">
        <f>STDEV(B142:B144)</f>
        <v>2.1508681201316664</v>
      </c>
    </row>
    <row r="141" spans="1:32" x14ac:dyDescent="0.35">
      <c r="A141" s="304" t="s">
        <v>37</v>
      </c>
      <c r="B141" s="77">
        <v>170.6700365028718</v>
      </c>
      <c r="C141" s="196">
        <f>AVERAGE(H9:H12,H14:H19,H21:H25,H28:H33,H35:H40,H42:H47,H49:H54,H56:H61,H63:H68,H70:H75,H77:H82)</f>
        <v>1.958952380952381</v>
      </c>
      <c r="D141" s="77">
        <v>0.57431377215255586</v>
      </c>
      <c r="L141" s="304" t="s">
        <v>95</v>
      </c>
      <c r="M141" s="213">
        <f>AVERAGE(B145:B147)</f>
        <v>161.93905757446808</v>
      </c>
      <c r="N141" s="77">
        <f>STDEV(B145:B147)</f>
        <v>3.7096437233452964</v>
      </c>
    </row>
    <row r="142" spans="1:32" x14ac:dyDescent="0.35">
      <c r="A142" s="304" t="s">
        <v>38</v>
      </c>
      <c r="B142" s="77">
        <v>155.54720825531913</v>
      </c>
      <c r="C142" s="196">
        <f>AVERAGE(J9:J12,J14:J19,J21:J25,J28:J33,J35:J40,J42:J47,J49:J54,J56:J61)</f>
        <v>1.794315555555555</v>
      </c>
      <c r="D142" s="77">
        <v>0.67970706558925731</v>
      </c>
    </row>
    <row r="143" spans="1:32" x14ac:dyDescent="0.35">
      <c r="A143" s="304" t="s">
        <v>41</v>
      </c>
      <c r="B143" s="77">
        <v>157.14827395744683</v>
      </c>
      <c r="C143" s="196">
        <f>AVERAGE(L9:L12,L14:L19,L21:L25,L28:L33,L35:L40,L42:L47,L49:L54,L56:L61,L63:L68,L70:L75,L77:L82)</f>
        <v>1.8609269841269844</v>
      </c>
      <c r="D143" s="77">
        <v>0.59802355139699404</v>
      </c>
    </row>
    <row r="144" spans="1:32" x14ac:dyDescent="0.35">
      <c r="A144" s="304" t="s">
        <v>51</v>
      </c>
      <c r="B144" s="77">
        <v>159.80550663829791</v>
      </c>
      <c r="C144" s="196">
        <f>AVERAGE(N9:N12,N14:N19,N21:N25,N28:N33,N35:N40,N42:N47,N49:N54,N56:N61,N63:N68,N70:N75,N77:N82)</f>
        <v>1.8805952667232686</v>
      </c>
      <c r="D144" s="77">
        <v>0.62707125324163004</v>
      </c>
    </row>
    <row r="145" spans="1:4" x14ac:dyDescent="0.35">
      <c r="A145" s="304" t="s">
        <v>36</v>
      </c>
      <c r="B145" s="77">
        <v>157.75606455319149</v>
      </c>
      <c r="C145" s="196">
        <f>AVERAGE(P9:P12,P14:P19,P21:P26,P28:P33,P35:P40,P42:P47,P49:P54,P56:P61,P63:P68,P70:P75,P77:P82)</f>
        <v>1.6514374999999994</v>
      </c>
      <c r="D145" s="77">
        <v>0.61075085193225764</v>
      </c>
    </row>
    <row r="146" spans="1:4" x14ac:dyDescent="0.35">
      <c r="A146" s="304" t="s">
        <v>39</v>
      </c>
      <c r="B146" s="77">
        <v>164.82954319148934</v>
      </c>
      <c r="C146" s="196">
        <f>AVERAGE(R9:R12,R14:R19,R21:R26,R28:R33,R35:R40,R42:R47,R49:R54,R56:R61,R63:R68,R70:R75,R77:R82)</f>
        <v>1.8040531250000005</v>
      </c>
      <c r="D146" s="77">
        <v>0.56293569416906508</v>
      </c>
    </row>
    <row r="147" spans="1:4" x14ac:dyDescent="0.35">
      <c r="A147" s="304" t="s">
        <v>49</v>
      </c>
      <c r="B147" s="77">
        <v>163.23156497872344</v>
      </c>
      <c r="C147" s="196">
        <f>AVERAGE(T9:T12,T14:T19,T21:T26,T28:T33,T35:T40,T42:T47,T49:T54,T56:T61,T63:T68,T70:T75,T77:T82)</f>
        <v>1.7972468749999999</v>
      </c>
      <c r="D147" s="77">
        <v>0.6261478331214746</v>
      </c>
    </row>
    <row r="154" spans="1:4" x14ac:dyDescent="0.35">
      <c r="B154" s="305" t="s">
        <v>34</v>
      </c>
    </row>
    <row r="155" spans="1:4" x14ac:dyDescent="0.35">
      <c r="B155" s="305" t="s">
        <v>91</v>
      </c>
      <c r="C155" s="305" t="s">
        <v>92</v>
      </c>
      <c r="D155" s="305" t="s">
        <v>30</v>
      </c>
    </row>
    <row r="156" spans="1:4" x14ac:dyDescent="0.35">
      <c r="A156" s="304" t="s">
        <v>94</v>
      </c>
      <c r="B156" s="196">
        <v>177.11910312699419</v>
      </c>
      <c r="C156" s="196">
        <v>2.780877217613273</v>
      </c>
      <c r="D156" s="77">
        <v>0.60219461223261139</v>
      </c>
    </row>
    <row r="157" spans="1:4" x14ac:dyDescent="0.35">
      <c r="A157" s="304" t="s">
        <v>50</v>
      </c>
      <c r="B157" s="196">
        <v>166.14860485003186</v>
      </c>
      <c r="C157" s="196">
        <v>2.5635286295469042</v>
      </c>
      <c r="D157" s="77">
        <v>0.61063892713739487</v>
      </c>
    </row>
    <row r="158" spans="1:4" x14ac:dyDescent="0.35">
      <c r="A158" s="304" t="s">
        <v>37</v>
      </c>
      <c r="B158" s="196">
        <v>170.6700365028718</v>
      </c>
      <c r="C158" s="196">
        <v>2.6784469140304505</v>
      </c>
      <c r="D158" s="77">
        <v>0.57431377215255586</v>
      </c>
    </row>
    <row r="170" spans="1:4" x14ac:dyDescent="0.35">
      <c r="B170" s="306" t="s">
        <v>35</v>
      </c>
    </row>
    <row r="171" spans="1:4" x14ac:dyDescent="0.35">
      <c r="A171" s="304"/>
      <c r="B171" s="305" t="s">
        <v>91</v>
      </c>
      <c r="C171" s="305" t="s">
        <v>92</v>
      </c>
      <c r="D171" s="305" t="s">
        <v>30</v>
      </c>
    </row>
    <row r="172" spans="1:4" x14ac:dyDescent="0.35">
      <c r="A172" s="304" t="s">
        <v>38</v>
      </c>
      <c r="B172" s="77">
        <v>155.54720825531913</v>
      </c>
      <c r="C172" s="196">
        <f>AVERAGE(J26:J29,J31:J36,J38:J42,J45:J50,J52:J57,J59:J64,J66:J71,J73:J78)</f>
        <v>1.7638933333333331</v>
      </c>
      <c r="D172" s="77">
        <v>0.67970706558925731</v>
      </c>
    </row>
    <row r="173" spans="1:4" x14ac:dyDescent="0.35">
      <c r="A173" s="304" t="s">
        <v>41</v>
      </c>
      <c r="B173" s="77">
        <v>157.14827395744683</v>
      </c>
      <c r="C173" s="196">
        <f>AVERAGE(L26:L29,L31:L36,L38:L42,L45:L50,L52:L57,L59:L64,L66:L71,L73:L78)</f>
        <v>1.7259999999999998</v>
      </c>
      <c r="D173" s="77">
        <v>0.59802355139699404</v>
      </c>
    </row>
    <row r="174" spans="1:4" x14ac:dyDescent="0.35">
      <c r="A174" s="304" t="s">
        <v>51</v>
      </c>
      <c r="B174" s="77">
        <v>159.80550663829791</v>
      </c>
      <c r="C174" s="196">
        <f>AVERAGE(N26:N29,N31:N36,N38:N42,N45:N50,N52:N57,N59:N64,N66:N71,N73:N78)</f>
        <v>1.709989350372737</v>
      </c>
      <c r="D174" s="77">
        <v>0.62707125324163004</v>
      </c>
    </row>
    <row r="187" spans="1:4" x14ac:dyDescent="0.35">
      <c r="A187" s="304"/>
      <c r="B187" s="306" t="s">
        <v>95</v>
      </c>
    </row>
    <row r="188" spans="1:4" x14ac:dyDescent="0.35">
      <c r="B188" s="305" t="s">
        <v>91</v>
      </c>
      <c r="C188" s="305" t="s">
        <v>96</v>
      </c>
      <c r="D188" s="305" t="s">
        <v>30</v>
      </c>
    </row>
    <row r="189" spans="1:4" x14ac:dyDescent="0.35">
      <c r="A189" s="304" t="s">
        <v>36</v>
      </c>
      <c r="B189" s="77">
        <v>157.75606455319149</v>
      </c>
      <c r="C189" s="196">
        <f>AVERAGE(P26:P29,P31:P36,P38:P42,P45:P50,P52:P57,P59:P64,P66:P71,P73:P78)</f>
        <v>1.5603066666666665</v>
      </c>
      <c r="D189" s="77">
        <v>0.61075085193225764</v>
      </c>
    </row>
    <row r="190" spans="1:4" x14ac:dyDescent="0.35">
      <c r="A190" s="304" t="s">
        <v>39</v>
      </c>
      <c r="B190" s="77">
        <v>164.82954319148934</v>
      </c>
      <c r="C190" s="196">
        <f>AVERAGE(R26:R29,R31:R36,R38:R42,R45:R50,R52:R57,R59:R64,R66:R71,R73:R78)</f>
        <v>1.687951111111111</v>
      </c>
      <c r="D190" s="77">
        <v>0.56293569416906508</v>
      </c>
    </row>
    <row r="191" spans="1:4" x14ac:dyDescent="0.35">
      <c r="A191" s="304" t="s">
        <v>49</v>
      </c>
      <c r="B191" s="77">
        <v>163.23156497872344</v>
      </c>
      <c r="C191" s="196">
        <f>AVERAGE(T26:T29,T31:T36,T38:T42,T45:T50,T52:T57,T59:T64,T66:T71,T73:T78)</f>
        <v>1.6406888888888889</v>
      </c>
      <c r="D191" s="77">
        <v>0.6261478331214746</v>
      </c>
    </row>
  </sheetData>
  <mergeCells count="20">
    <mergeCell ref="M7:N7"/>
    <mergeCell ref="O7:P7"/>
    <mergeCell ref="Q7:R7"/>
    <mergeCell ref="S7:T7"/>
    <mergeCell ref="C6:H6"/>
    <mergeCell ref="I6:N6"/>
    <mergeCell ref="O6:T6"/>
    <mergeCell ref="C7:D7"/>
    <mergeCell ref="E7:F7"/>
    <mergeCell ref="G7:H7"/>
    <mergeCell ref="I7:J7"/>
    <mergeCell ref="K7:L7"/>
    <mergeCell ref="U6:Z6"/>
    <mergeCell ref="U7:V7"/>
    <mergeCell ref="W7:X7"/>
    <mergeCell ref="Y7:Z7"/>
    <mergeCell ref="AA6:AF6"/>
    <mergeCell ref="AA7:AB7"/>
    <mergeCell ref="AC7:AD7"/>
    <mergeCell ref="AE7:AF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Q191"/>
  <sheetViews>
    <sheetView zoomScale="50" zoomScaleNormal="50" workbookViewId="0">
      <pane xSplit="1" ySplit="7" topLeftCell="B8" activePane="bottomRight" state="frozen"/>
      <selection pane="topRight" activeCell="B1" sqref="B1"/>
      <selection pane="bottomLeft" activeCell="A68" sqref="A68"/>
      <selection pane="bottomRight" activeCell="S6" sqref="S6:W6"/>
    </sheetView>
  </sheetViews>
  <sheetFormatPr defaultRowHeight="18.5" x14ac:dyDescent="0.45"/>
  <cols>
    <col min="1" max="1" width="36.81640625" style="4" customWidth="1"/>
    <col min="2" max="2" width="9.1796875" style="4" customWidth="1"/>
    <col min="3" max="3" width="15.7265625" style="5" customWidth="1"/>
    <col min="4" max="4" width="17.54296875" style="5" customWidth="1"/>
    <col min="5" max="5" width="15.7265625" style="5" customWidth="1"/>
    <col min="6" max="6" width="24.1796875" style="5" customWidth="1"/>
    <col min="7" max="13" width="15.7265625" style="5" customWidth="1"/>
    <col min="14" max="14" width="17.54296875" style="5" customWidth="1"/>
    <col min="15" max="17" width="15.7265625" style="5" customWidth="1"/>
    <col min="18" max="18" width="21.1796875" style="5" customWidth="1"/>
    <col min="19" max="19" width="16.1796875" style="5" customWidth="1"/>
    <col min="20" max="34" width="15.7265625" style="5" customWidth="1"/>
    <col min="35" max="35" width="13" style="6" customWidth="1"/>
    <col min="36" max="36" width="12.81640625" style="6" bestFit="1" customWidth="1"/>
    <col min="37" max="37" width="8.7265625" style="6" customWidth="1"/>
    <col min="38" max="38" width="12.1796875" style="6" customWidth="1"/>
    <col min="39" max="39" width="11.7265625" style="6" bestFit="1" customWidth="1"/>
    <col min="40" max="40" width="11.1796875" style="6" customWidth="1"/>
    <col min="41" max="41" width="13.453125" style="6" customWidth="1"/>
    <col min="42" max="42" width="11.81640625" style="6" customWidth="1"/>
    <col min="43" max="43" width="14.54296875" style="6" customWidth="1"/>
    <col min="44" max="44" width="11.7265625" style="6" bestFit="1" customWidth="1"/>
    <col min="45" max="45" width="8.7265625" style="6" customWidth="1"/>
    <col min="46" max="46" width="14" style="6" customWidth="1"/>
    <col min="47" max="47" width="8.7265625" style="6" customWidth="1"/>
    <col min="48" max="48" width="15.1796875" style="6" customWidth="1"/>
    <col min="49" max="50" width="11.7265625" style="6" bestFit="1" customWidth="1"/>
    <col min="51" max="51" width="8.7265625" style="6" customWidth="1"/>
    <col min="52" max="52" width="12.81640625" style="6" bestFit="1" customWidth="1"/>
    <col min="53" max="53" width="8.7265625" style="6" customWidth="1"/>
    <col min="54" max="54" width="11.453125" style="6" customWidth="1"/>
    <col min="55" max="55" width="11.7265625" style="6" bestFit="1" customWidth="1"/>
    <col min="56" max="56" width="8.7265625" style="6" customWidth="1"/>
    <col min="57" max="57" width="10.54296875" style="6" customWidth="1"/>
    <col min="58" max="58" width="8.7265625" style="6" customWidth="1"/>
    <col min="59" max="59" width="13.1796875" style="6" customWidth="1"/>
    <col min="60" max="60" width="14.453125" style="6" customWidth="1"/>
    <col min="61" max="61" width="8.7265625" style="6" customWidth="1"/>
    <col min="62" max="62" width="10.7265625" style="6" customWidth="1"/>
    <col min="63" max="63" width="8.7265625" style="6" customWidth="1"/>
    <col min="64" max="64" width="12.1796875" style="6" bestFit="1" customWidth="1"/>
    <col min="65" max="65" width="11.7265625" style="6" bestFit="1" customWidth="1"/>
    <col min="66" max="66" width="11.453125" style="6" customWidth="1"/>
    <col min="67" max="67" width="11.1796875" style="6" customWidth="1"/>
    <col min="68" max="68" width="10.81640625" style="6" customWidth="1"/>
    <col min="69" max="69" width="8.7265625" style="6" customWidth="1"/>
    <col min="70" max="70" width="12.1796875" style="6" bestFit="1" customWidth="1"/>
    <col min="71" max="71" width="11.54296875" style="6" customWidth="1"/>
    <col min="72" max="72" width="8.7265625" style="6" customWidth="1"/>
    <col min="73" max="73" width="10" style="6" customWidth="1"/>
    <col min="74" max="74" width="8.7265625" style="6" customWidth="1"/>
    <col min="75" max="75" width="12.1796875" style="6" bestFit="1" customWidth="1"/>
    <col min="76" max="76" width="13.26953125" style="6" customWidth="1"/>
    <col min="77" max="77" width="8.7265625" style="6" customWidth="1"/>
    <col min="78" max="78" width="11.54296875" style="6" customWidth="1"/>
    <col min="79" max="79" width="8.7265625" style="6" customWidth="1"/>
    <col min="80" max="80" width="11.81640625" style="6" customWidth="1"/>
    <col min="81" max="81" width="12.453125" style="6" customWidth="1"/>
    <col min="82" max="82" width="14.81640625" style="6" customWidth="1"/>
    <col min="83" max="900" width="8.7265625" style="6" customWidth="1"/>
  </cols>
  <sheetData>
    <row r="1" spans="1:901" x14ac:dyDescent="0.45">
      <c r="A1" s="431" t="s">
        <v>143</v>
      </c>
    </row>
    <row r="2" spans="1:901" x14ac:dyDescent="0.45">
      <c r="A2" s="431" t="s">
        <v>154</v>
      </c>
      <c r="AG2" s="6"/>
      <c r="AH2" s="6"/>
    </row>
    <row r="3" spans="1:901" x14ac:dyDescent="0.45">
      <c r="A3" s="432" t="s">
        <v>131</v>
      </c>
      <c r="U3" s="8"/>
      <c r="V3" s="4"/>
      <c r="W3" s="4"/>
      <c r="AF3" s="7"/>
      <c r="AG3" s="9"/>
      <c r="AH3" s="6"/>
      <c r="AHQ3" s="6"/>
    </row>
    <row r="4" spans="1:901" ht="19" thickBot="1" x14ac:dyDescent="0.5">
      <c r="B4" s="5"/>
      <c r="D4" s="7"/>
      <c r="E4" s="9"/>
      <c r="F4" s="4"/>
      <c r="G4" s="4"/>
      <c r="H4" s="4"/>
      <c r="I4" s="4"/>
      <c r="J4" s="4"/>
      <c r="K4" s="4"/>
      <c r="L4" s="4"/>
      <c r="N4" s="7"/>
      <c r="O4" s="9"/>
      <c r="P4" s="4"/>
      <c r="Q4" s="4"/>
      <c r="R4" s="4"/>
      <c r="Y4" s="7"/>
      <c r="Z4" s="9"/>
      <c r="AA4" s="4"/>
      <c r="AB4" s="4"/>
      <c r="AC4" s="4"/>
      <c r="AD4" s="4"/>
      <c r="AE4" s="4"/>
      <c r="AF4" s="4"/>
      <c r="AG4" s="4"/>
      <c r="AH4" s="68"/>
    </row>
    <row r="5" spans="1:901" s="11" customFormat="1" ht="26.5" thickBot="1" x14ac:dyDescent="0.65">
      <c r="A5" s="10"/>
      <c r="B5" s="10"/>
      <c r="C5" s="335" t="s">
        <v>67</v>
      </c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2" t="s">
        <v>156</v>
      </c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3"/>
      <c r="AI5" s="332" t="s">
        <v>145</v>
      </c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3"/>
      <c r="AY5" s="332" t="s">
        <v>146</v>
      </c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3"/>
      <c r="BO5" s="332" t="s">
        <v>147</v>
      </c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3"/>
    </row>
    <row r="6" spans="1:901" s="11" customFormat="1" ht="12.75" customHeight="1" x14ac:dyDescent="0.45">
      <c r="A6" s="167"/>
      <c r="B6" s="12"/>
      <c r="C6" s="334" t="s">
        <v>98</v>
      </c>
      <c r="D6" s="334"/>
      <c r="E6" s="334"/>
      <c r="F6" s="334"/>
      <c r="G6" s="334"/>
      <c r="H6" s="337" t="s">
        <v>99</v>
      </c>
      <c r="I6" s="338"/>
      <c r="J6" s="338"/>
      <c r="K6" s="338"/>
      <c r="L6" s="339"/>
      <c r="M6" s="334" t="s">
        <v>100</v>
      </c>
      <c r="N6" s="334"/>
      <c r="O6" s="334"/>
      <c r="P6" s="334"/>
      <c r="Q6" s="334"/>
      <c r="R6" s="334"/>
      <c r="S6" s="336" t="s">
        <v>101</v>
      </c>
      <c r="T6" s="336"/>
      <c r="U6" s="336"/>
      <c r="V6" s="336"/>
      <c r="W6" s="336"/>
      <c r="X6" s="336" t="s">
        <v>102</v>
      </c>
      <c r="Y6" s="336"/>
      <c r="Z6" s="336"/>
      <c r="AA6" s="336"/>
      <c r="AB6" s="336"/>
      <c r="AC6" s="336" t="s">
        <v>103</v>
      </c>
      <c r="AD6" s="336"/>
      <c r="AE6" s="336"/>
      <c r="AF6" s="336"/>
      <c r="AG6" s="336"/>
      <c r="AH6" s="69"/>
      <c r="AI6" s="336" t="s">
        <v>104</v>
      </c>
      <c r="AJ6" s="336"/>
      <c r="AK6" s="336"/>
      <c r="AL6" s="336"/>
      <c r="AM6" s="336"/>
      <c r="AN6" s="336" t="s">
        <v>105</v>
      </c>
      <c r="AO6" s="336"/>
      <c r="AP6" s="336"/>
      <c r="AQ6" s="336"/>
      <c r="AR6" s="336"/>
      <c r="AS6" s="336" t="s">
        <v>106</v>
      </c>
      <c r="AT6" s="336"/>
      <c r="AU6" s="336"/>
      <c r="AV6" s="336"/>
      <c r="AW6" s="336"/>
      <c r="AX6" s="69"/>
      <c r="AY6" s="336" t="s">
        <v>107</v>
      </c>
      <c r="AZ6" s="336"/>
      <c r="BA6" s="336"/>
      <c r="BB6" s="336"/>
      <c r="BC6" s="336"/>
      <c r="BD6" s="336" t="s">
        <v>108</v>
      </c>
      <c r="BE6" s="336"/>
      <c r="BF6" s="336"/>
      <c r="BG6" s="336"/>
      <c r="BH6" s="336"/>
      <c r="BI6" s="336" t="s">
        <v>109</v>
      </c>
      <c r="BJ6" s="336"/>
      <c r="BK6" s="336"/>
      <c r="BL6" s="336"/>
      <c r="BM6" s="336"/>
      <c r="BN6" s="69"/>
      <c r="BO6" s="336" t="s">
        <v>110</v>
      </c>
      <c r="BP6" s="336"/>
      <c r="BQ6" s="336"/>
      <c r="BR6" s="336"/>
      <c r="BS6" s="336"/>
      <c r="BT6" s="336" t="s">
        <v>111</v>
      </c>
      <c r="BU6" s="336"/>
      <c r="BV6" s="336"/>
      <c r="BW6" s="336"/>
      <c r="BX6" s="336"/>
      <c r="BY6" s="336" t="s">
        <v>112</v>
      </c>
      <c r="BZ6" s="336"/>
      <c r="CA6" s="336"/>
      <c r="CB6" s="336"/>
      <c r="CC6" s="336"/>
      <c r="CD6" s="69"/>
    </row>
    <row r="7" spans="1:901" ht="19.5" customHeight="1" x14ac:dyDescent="0.45">
      <c r="A7" s="168" t="s">
        <v>87</v>
      </c>
      <c r="B7" s="13" t="s">
        <v>119</v>
      </c>
      <c r="C7" s="14" t="s">
        <v>132</v>
      </c>
      <c r="D7" s="169" t="s">
        <v>133</v>
      </c>
      <c r="E7" s="169" t="s">
        <v>69</v>
      </c>
      <c r="F7" s="170" t="s">
        <v>22</v>
      </c>
      <c r="G7" s="15" t="s">
        <v>134</v>
      </c>
      <c r="H7" s="14" t="s">
        <v>132</v>
      </c>
      <c r="I7" s="169" t="s">
        <v>133</v>
      </c>
      <c r="J7" s="169" t="s">
        <v>69</v>
      </c>
      <c r="K7" s="170" t="s">
        <v>22</v>
      </c>
      <c r="L7" s="15" t="s">
        <v>134</v>
      </c>
      <c r="M7" s="14" t="s">
        <v>132</v>
      </c>
      <c r="N7" s="169" t="s">
        <v>133</v>
      </c>
      <c r="O7" s="169" t="s">
        <v>69</v>
      </c>
      <c r="P7" s="170" t="s">
        <v>22</v>
      </c>
      <c r="Q7" s="15" t="s">
        <v>134</v>
      </c>
      <c r="R7" s="16" t="s">
        <v>135</v>
      </c>
      <c r="S7" s="14" t="s">
        <v>132</v>
      </c>
      <c r="T7" s="169" t="s">
        <v>133</v>
      </c>
      <c r="U7" s="169" t="s">
        <v>69</v>
      </c>
      <c r="V7" s="170" t="s">
        <v>22</v>
      </c>
      <c r="W7" s="15" t="s">
        <v>134</v>
      </c>
      <c r="X7" s="14" t="s">
        <v>132</v>
      </c>
      <c r="Y7" s="169" t="s">
        <v>133</v>
      </c>
      <c r="Z7" s="169" t="s">
        <v>69</v>
      </c>
      <c r="AA7" s="170" t="s">
        <v>22</v>
      </c>
      <c r="AB7" s="15" t="s">
        <v>134</v>
      </c>
      <c r="AC7" s="14" t="s">
        <v>132</v>
      </c>
      <c r="AD7" s="169" t="s">
        <v>133</v>
      </c>
      <c r="AE7" s="169" t="s">
        <v>69</v>
      </c>
      <c r="AF7" s="170" t="s">
        <v>22</v>
      </c>
      <c r="AG7" s="15" t="s">
        <v>134</v>
      </c>
      <c r="AH7" s="70" t="s">
        <v>135</v>
      </c>
      <c r="AI7" s="14" t="s">
        <v>132</v>
      </c>
      <c r="AJ7" s="169" t="s">
        <v>133</v>
      </c>
      <c r="AK7" s="169" t="s">
        <v>69</v>
      </c>
      <c r="AL7" s="170" t="s">
        <v>22</v>
      </c>
      <c r="AM7" s="15" t="s">
        <v>134</v>
      </c>
      <c r="AN7" s="14" t="s">
        <v>132</v>
      </c>
      <c r="AO7" s="169" t="s">
        <v>133</v>
      </c>
      <c r="AP7" s="169" t="s">
        <v>69</v>
      </c>
      <c r="AQ7" s="170" t="s">
        <v>22</v>
      </c>
      <c r="AR7" s="15" t="s">
        <v>134</v>
      </c>
      <c r="AS7" s="14" t="s">
        <v>132</v>
      </c>
      <c r="AT7" s="169" t="s">
        <v>133</v>
      </c>
      <c r="AU7" s="169" t="s">
        <v>69</v>
      </c>
      <c r="AV7" s="170" t="s">
        <v>22</v>
      </c>
      <c r="AW7" s="15" t="s">
        <v>134</v>
      </c>
      <c r="AX7" s="70" t="s">
        <v>135</v>
      </c>
      <c r="AY7" s="14" t="s">
        <v>132</v>
      </c>
      <c r="AZ7" s="169" t="s">
        <v>133</v>
      </c>
      <c r="BA7" s="169" t="s">
        <v>69</v>
      </c>
      <c r="BB7" s="170" t="s">
        <v>22</v>
      </c>
      <c r="BC7" s="15" t="s">
        <v>134</v>
      </c>
      <c r="BD7" s="14" t="s">
        <v>132</v>
      </c>
      <c r="BE7" s="169" t="s">
        <v>133</v>
      </c>
      <c r="BF7" s="169" t="s">
        <v>69</v>
      </c>
      <c r="BG7" s="170" t="s">
        <v>22</v>
      </c>
      <c r="BH7" s="15" t="s">
        <v>134</v>
      </c>
      <c r="BI7" s="14" t="s">
        <v>132</v>
      </c>
      <c r="BJ7" s="169" t="s">
        <v>133</v>
      </c>
      <c r="BK7" s="169" t="s">
        <v>69</v>
      </c>
      <c r="BL7" s="170" t="s">
        <v>22</v>
      </c>
      <c r="BM7" s="15" t="s">
        <v>134</v>
      </c>
      <c r="BN7" s="70" t="s">
        <v>135</v>
      </c>
      <c r="BO7" s="14" t="s">
        <v>132</v>
      </c>
      <c r="BP7" s="169" t="s">
        <v>133</v>
      </c>
      <c r="BQ7" s="169" t="s">
        <v>69</v>
      </c>
      <c r="BR7" s="170" t="s">
        <v>22</v>
      </c>
      <c r="BS7" s="15" t="s">
        <v>134</v>
      </c>
      <c r="BT7" s="14" t="s">
        <v>132</v>
      </c>
      <c r="BU7" s="169" t="s">
        <v>133</v>
      </c>
      <c r="BV7" s="169" t="s">
        <v>69</v>
      </c>
      <c r="BW7" s="170" t="s">
        <v>22</v>
      </c>
      <c r="BX7" s="15" t="s">
        <v>134</v>
      </c>
      <c r="BY7" s="14" t="s">
        <v>132</v>
      </c>
      <c r="BZ7" s="169" t="s">
        <v>133</v>
      </c>
      <c r="CA7" s="169" t="s">
        <v>69</v>
      </c>
      <c r="CB7" s="170" t="s">
        <v>22</v>
      </c>
      <c r="CC7" s="15" t="s">
        <v>134</v>
      </c>
      <c r="CD7" s="70" t="s">
        <v>135</v>
      </c>
    </row>
    <row r="8" spans="1:901" s="11" customFormat="1" x14ac:dyDescent="0.45">
      <c r="A8" s="171"/>
      <c r="B8" s="17"/>
      <c r="C8" s="138"/>
      <c r="D8" s="139"/>
      <c r="E8" s="139"/>
      <c r="F8" s="25">
        <f>'Initial Weight'!H62</f>
        <v>3756.8599999999997</v>
      </c>
      <c r="G8" s="140"/>
      <c r="H8" s="138"/>
      <c r="I8" s="139"/>
      <c r="J8" s="139"/>
      <c r="K8" s="25">
        <f>'Initial Weight'!P62</f>
        <v>3857.5899999999979</v>
      </c>
      <c r="L8" s="140"/>
      <c r="M8" s="138"/>
      <c r="N8" s="139"/>
      <c r="O8" s="139"/>
      <c r="P8" s="25">
        <f>'Initial Weight'!AB62</f>
        <v>3777.5</v>
      </c>
      <c r="Q8" s="140"/>
      <c r="R8" s="26"/>
      <c r="S8" s="27"/>
      <c r="T8" s="172"/>
      <c r="U8" s="172"/>
      <c r="V8" s="25">
        <f>'Initial Weight'!F62</f>
        <v>3858.2799999999993</v>
      </c>
      <c r="W8" s="28"/>
      <c r="X8" s="27"/>
      <c r="Y8" s="172"/>
      <c r="Z8" s="172"/>
      <c r="AA8" s="173">
        <f>'Initial Weight'!V62</f>
        <v>3687.6899999999996</v>
      </c>
      <c r="AB8" s="28"/>
      <c r="AC8" s="27"/>
      <c r="AD8" s="172"/>
      <c r="AE8" s="172"/>
      <c r="AF8" s="173">
        <f>'Initial Weight'!X62</f>
        <v>3824.5500000000006</v>
      </c>
      <c r="AG8" s="28"/>
      <c r="AH8" s="71"/>
      <c r="AI8" s="27"/>
      <c r="AJ8" s="172"/>
      <c r="AK8" s="172"/>
      <c r="AL8" s="25">
        <f>'Initial Weight'!D62</f>
        <v>3795.3000000000006</v>
      </c>
      <c r="AM8" s="28"/>
      <c r="AN8" s="27"/>
      <c r="AO8" s="172"/>
      <c r="AP8" s="172"/>
      <c r="AQ8" s="173">
        <f>'Initial Weight'!N62</f>
        <v>3864.6400000000012</v>
      </c>
      <c r="AR8" s="28"/>
      <c r="AS8" s="27"/>
      <c r="AT8" s="172"/>
      <c r="AU8" s="172"/>
      <c r="AV8" s="173">
        <f>'Initial Weight'!R62</f>
        <v>3797.6400000000003</v>
      </c>
      <c r="AW8" s="28"/>
      <c r="AX8" s="71"/>
      <c r="AY8" s="27"/>
      <c r="AZ8" s="172"/>
      <c r="BA8" s="172"/>
      <c r="BB8" s="25">
        <f>'Initial Weight'!L62</f>
        <v>3913.7100000000009</v>
      </c>
      <c r="BC8" s="28"/>
      <c r="BD8" s="27"/>
      <c r="BE8" s="172"/>
      <c r="BF8" s="172"/>
      <c r="BG8" s="173">
        <f>'Initial Weight'!T62</f>
        <v>3743.3099999999995</v>
      </c>
      <c r="BH8" s="28"/>
      <c r="BI8" s="27"/>
      <c r="BJ8" s="172"/>
      <c r="BK8" s="172"/>
      <c r="BL8" s="173">
        <f>'Initial Weight'!AD62</f>
        <v>3718.3600000000006</v>
      </c>
      <c r="BM8" s="28"/>
      <c r="BN8" s="71"/>
      <c r="BO8" s="27"/>
      <c r="BP8" s="172"/>
      <c r="BQ8" s="172"/>
      <c r="BR8" s="25">
        <f>'Initial Weight'!J62</f>
        <v>3868.5800000000004</v>
      </c>
      <c r="BS8" s="28"/>
      <c r="BT8" s="27"/>
      <c r="BU8" s="172"/>
      <c r="BV8" s="172"/>
      <c r="BW8" s="173">
        <f>'Initial Weight'!Z62</f>
        <v>3780.2999999999988</v>
      </c>
      <c r="BX8" s="28"/>
      <c r="BY8" s="27"/>
      <c r="BZ8" s="172"/>
      <c r="CA8" s="172"/>
      <c r="CB8" s="173">
        <f>'Initial Weight'!AF62</f>
        <v>3725.25</v>
      </c>
      <c r="CC8" s="28"/>
      <c r="CD8" s="71"/>
    </row>
    <row r="9" spans="1:901" x14ac:dyDescent="0.45">
      <c r="A9" s="18">
        <v>44174</v>
      </c>
      <c r="B9" s="16">
        <v>0</v>
      </c>
      <c r="C9" s="20">
        <f>'Daily Feed Intake'!F7</f>
        <v>0</v>
      </c>
      <c r="D9" s="174">
        <f>C9/F8*100</f>
        <v>0</v>
      </c>
      <c r="E9" s="170">
        <v>1.35</v>
      </c>
      <c r="F9" s="175">
        <f>F8-Dead!C7+'Theoritical Daily Growth'!C9/'Theoritical Daily Growth'!E9</f>
        <v>3756.8599999999997</v>
      </c>
      <c r="G9" s="21">
        <f>F9/Dead!B7</f>
        <v>75.137199999999993</v>
      </c>
      <c r="H9" s="20">
        <f>'Daily Feed Intake'!J7</f>
        <v>0</v>
      </c>
      <c r="I9" s="174">
        <f>H9/K8*100</f>
        <v>0</v>
      </c>
      <c r="J9" s="170">
        <v>1.2</v>
      </c>
      <c r="K9" s="175">
        <f>K8-Dead!E7+'Theoritical Daily Growth'!H9/'Theoritical Daily Growth'!J9</f>
        <v>3857.5899999999979</v>
      </c>
      <c r="L9" s="21">
        <f>K9/Dead!D7</f>
        <v>77.151799999999952</v>
      </c>
      <c r="M9" s="20">
        <f>'Daily Feed Intake'!N7</f>
        <v>0</v>
      </c>
      <c r="N9" s="174">
        <f>M9/P8*100</f>
        <v>0</v>
      </c>
      <c r="O9" s="170">
        <v>1.2</v>
      </c>
      <c r="P9" s="175">
        <f>P8-Dead!G7+'Theoritical Daily Growth'!M9/'Theoritical Daily Growth'!O9</f>
        <v>3777.5</v>
      </c>
      <c r="Q9" s="21">
        <f>P9/Dead!F7</f>
        <v>75.55</v>
      </c>
      <c r="R9" s="19">
        <f>AVERAGE(G9,L9,Q9)</f>
        <v>75.946333333333314</v>
      </c>
      <c r="S9" s="20">
        <f>'Daily Feed Intake'!R7</f>
        <v>0</v>
      </c>
      <c r="T9" s="175">
        <f>S9/V8*100</f>
        <v>0</v>
      </c>
      <c r="U9" s="176">
        <v>1.3</v>
      </c>
      <c r="V9" s="175">
        <f>V8-Dead!I7+'Theoritical Daily Growth'!S9/'Theoritical Daily Growth'!U9</f>
        <v>3858.2799999999993</v>
      </c>
      <c r="W9" s="21">
        <f>V9/Dead!H7</f>
        <v>77.165599999999984</v>
      </c>
      <c r="X9" s="20">
        <f>'Daily Feed Intake'!V7</f>
        <v>0</v>
      </c>
      <c r="Y9" s="175">
        <f>X9/AA8*100</f>
        <v>0</v>
      </c>
      <c r="Z9" s="176">
        <v>1.2</v>
      </c>
      <c r="AA9" s="175">
        <f>AA8-Dead!K7+'Theoritical Daily Growth'!X9/'Theoritical Daily Growth'!Z9</f>
        <v>3687.6899999999996</v>
      </c>
      <c r="AB9" s="21">
        <f>AA9/Dead!J7</f>
        <v>73.753799999999998</v>
      </c>
      <c r="AC9" s="20">
        <f>'Daily Feed Intake'!Z7</f>
        <v>0</v>
      </c>
      <c r="AD9" s="175">
        <f>AC9/AF8*100</f>
        <v>0</v>
      </c>
      <c r="AE9" s="176">
        <v>1.2</v>
      </c>
      <c r="AF9" s="175">
        <f>AF8-Dead!M7+'Theoritical Daily Growth'!AC9/'Theoritical Daily Growth'!AE9</f>
        <v>3824.5500000000006</v>
      </c>
      <c r="AG9" s="21">
        <f>AF9/Dead!L7</f>
        <v>76.491000000000014</v>
      </c>
      <c r="AH9" s="72">
        <f>AVERAGE(W9,AB9,AG9)</f>
        <v>75.803466666666665</v>
      </c>
      <c r="AI9" s="20">
        <f>'Daily Feed Intake'!AH7</f>
        <v>0</v>
      </c>
      <c r="AJ9" s="175">
        <f>AI9/AL8*100</f>
        <v>0</v>
      </c>
      <c r="AK9" s="176">
        <v>1.2</v>
      </c>
      <c r="AL9" s="175">
        <f>AL8-Dead!O7+'Theoritical Daily Growth'!AI9/'Theoritical Daily Growth'!AK9</f>
        <v>3795.3000000000006</v>
      </c>
      <c r="AM9" s="21">
        <f>AL9/Dead!N7</f>
        <v>75.906000000000006</v>
      </c>
      <c r="AN9" s="20">
        <f>'Daily Feed Intake'!AL7</f>
        <v>0</v>
      </c>
      <c r="AO9" s="175">
        <f>AN9/AQ8*100</f>
        <v>0</v>
      </c>
      <c r="AP9" s="176">
        <v>1.2</v>
      </c>
      <c r="AQ9" s="175">
        <f>AQ8-Dead!Q7+'Theoritical Daily Growth'!AN9/'Theoritical Daily Growth'!AP9</f>
        <v>3864.6400000000012</v>
      </c>
      <c r="AR9" s="21">
        <f>AQ9/Dead!P7</f>
        <v>77.292800000000028</v>
      </c>
      <c r="AS9" s="20">
        <f>'Daily Feed Intake'!AP7</f>
        <v>0</v>
      </c>
      <c r="AT9" s="175">
        <f>AS9/AV8*100</f>
        <v>0</v>
      </c>
      <c r="AU9" s="176">
        <v>1.2</v>
      </c>
      <c r="AV9" s="175">
        <f>AV8-Dead!S7+'Theoritical Daily Growth'!AS9/'Theoritical Daily Growth'!AU9</f>
        <v>3797.6400000000003</v>
      </c>
      <c r="AW9" s="21">
        <f>AV9/Dead!R7</f>
        <v>75.952800000000011</v>
      </c>
      <c r="AX9" s="72">
        <f>AVERAGE(AM9,AR9,AW9)</f>
        <v>76.383866666666677</v>
      </c>
      <c r="AY9" s="20">
        <f>'Daily Feed Intake'!AP7</f>
        <v>0</v>
      </c>
      <c r="AZ9" s="175">
        <f>AY9/BB8*100</f>
        <v>0</v>
      </c>
      <c r="BA9" s="176">
        <v>1.3</v>
      </c>
      <c r="BB9" s="175">
        <f>BB8-Dead!U7+'Theoritical Daily Growth'!AY9/'Theoritical Daily Growth'!BA9</f>
        <v>3913.7100000000009</v>
      </c>
      <c r="BC9" s="21">
        <f>BB9/Dead!T7</f>
        <v>78.274200000000022</v>
      </c>
      <c r="BD9" s="20">
        <f>'Daily Feed Intake'!AT7</f>
        <v>0</v>
      </c>
      <c r="BE9" s="175">
        <f>BD9/BG8*100</f>
        <v>0</v>
      </c>
      <c r="BF9" s="176">
        <v>1.2</v>
      </c>
      <c r="BG9" s="175">
        <f>BG8-Dead!W7+'Theoritical Daily Growth'!BD9/'Theoritical Daily Growth'!BF9</f>
        <v>3743.3099999999995</v>
      </c>
      <c r="BH9" s="21">
        <f>BG9/Dead!V7</f>
        <v>74.866199999999992</v>
      </c>
      <c r="BI9" s="20">
        <f>'Daily Feed Intake'!AX7</f>
        <v>0</v>
      </c>
      <c r="BJ9" s="175">
        <f>BI9/BL8*100</f>
        <v>0</v>
      </c>
      <c r="BK9" s="176">
        <v>1.2</v>
      </c>
      <c r="BL9" s="175">
        <f>BL8-Dead!Y7+'Theoritical Daily Growth'!BI9/'Theoritical Daily Growth'!BK9</f>
        <v>3718.3600000000006</v>
      </c>
      <c r="BM9" s="21">
        <f>BL9/Dead!X7</f>
        <v>74.367200000000011</v>
      </c>
      <c r="BN9" s="72">
        <f>AVERAGE(BC9,BH9,BM9)</f>
        <v>75.835866666666675</v>
      </c>
      <c r="BO9" s="20">
        <f>'Daily Feed Intake'!BB7</f>
        <v>0</v>
      </c>
      <c r="BP9" s="175">
        <f>BO9/BR8*100</f>
        <v>0</v>
      </c>
      <c r="BQ9" s="176">
        <v>1.2</v>
      </c>
      <c r="BR9" s="175">
        <f>BR8-Dead!AA7+'Theoritical Daily Growth'!BO9/'Theoritical Daily Growth'!BQ9</f>
        <v>3868.5800000000004</v>
      </c>
      <c r="BS9" s="21">
        <f>BR9/Dead!Z7</f>
        <v>77.371600000000001</v>
      </c>
      <c r="BT9" s="20">
        <f>'Daily Feed Intake'!BF7</f>
        <v>0</v>
      </c>
      <c r="BU9" s="175">
        <f>BT9/BW8*100</f>
        <v>0</v>
      </c>
      <c r="BV9" s="176">
        <v>1.2</v>
      </c>
      <c r="BW9" s="175">
        <f>BW8-Dead!AC7+'Theoritical Daily Growth'!BT9/'Theoritical Daily Growth'!BV9</f>
        <v>3780.2999999999988</v>
      </c>
      <c r="BX9" s="21">
        <f>BW9/Dead!AB7</f>
        <v>75.60599999999998</v>
      </c>
      <c r="BY9" s="20">
        <f>'Daily Feed Intake'!BJ7</f>
        <v>0</v>
      </c>
      <c r="BZ9" s="175">
        <f>BY9/CB8*100</f>
        <v>0</v>
      </c>
      <c r="CA9" s="176">
        <v>1.2</v>
      </c>
      <c r="CB9" s="175">
        <f>CB8-Dead!AE8+'Theoritical Daily Growth'!BY9/'Theoritical Daily Growth'!CA9</f>
        <v>3725.25</v>
      </c>
      <c r="CC9" s="21">
        <f>CB9/Dead!AD7</f>
        <v>74.504999999999995</v>
      </c>
      <c r="CD9" s="72">
        <f>AVERAGE(BS9,BX9,CC9)</f>
        <v>75.827533333333335</v>
      </c>
    </row>
    <row r="10" spans="1:901" x14ac:dyDescent="0.45">
      <c r="A10" s="18">
        <v>44175</v>
      </c>
      <c r="B10" s="16">
        <v>1</v>
      </c>
      <c r="C10" s="20">
        <f>'Daily Feed Intake'!F8</f>
        <v>33.442336230655087</v>
      </c>
      <c r="D10" s="174">
        <f>C10/F9*100</f>
        <v>0.89016722024922657</v>
      </c>
      <c r="E10" s="170">
        <v>1.35</v>
      </c>
      <c r="F10" s="175">
        <f>F9-Dead!C8+'Theoritical Daily Growth'!C10/'Theoritical Daily Growth'!E10</f>
        <v>3781.6321009115959</v>
      </c>
      <c r="G10" s="21">
        <f>F10/Dead!B9</f>
        <v>75.63264201823192</v>
      </c>
      <c r="H10" s="20">
        <f>'Daily Feed Intake'!J8</f>
        <v>37.071655713377154</v>
      </c>
      <c r="I10" s="174">
        <f>H10/K9*100</f>
        <v>0.96100559451308132</v>
      </c>
      <c r="J10" s="170">
        <v>1.2</v>
      </c>
      <c r="K10" s="175">
        <f>K9-Dead!E8+'Theoritical Daily Growth'!H10/'Theoritical Daily Growth'!J10</f>
        <v>3888.483046427812</v>
      </c>
      <c r="L10" s="21">
        <f>K10/Dead!D8</f>
        <v>77.769660928556235</v>
      </c>
      <c r="M10" s="20">
        <f>'Daily Feed Intake'!N8</f>
        <v>46.878312486750062</v>
      </c>
      <c r="N10" s="174">
        <f>M10/P9*100</f>
        <v>1.2409877561019209</v>
      </c>
      <c r="O10" s="170">
        <v>1.2</v>
      </c>
      <c r="P10" s="175">
        <f>P9-Dead!G8+'Theoritical Daily Growth'!M10/'Theoritical Daily Growth'!O10</f>
        <v>3816.5652604056249</v>
      </c>
      <c r="Q10" s="21">
        <f>P10/Dead!F8</f>
        <v>76.331305208112497</v>
      </c>
      <c r="R10" s="19">
        <f t="shared" ref="R10:R73" si="0">AVERAGE(G10,L10,Q10)</f>
        <v>76.577869384966888</v>
      </c>
      <c r="S10" s="20">
        <f>'Daily Feed Intake'!R8</f>
        <v>21.93754508914769</v>
      </c>
      <c r="T10" s="175">
        <f t="shared" ref="T10:T73" si="1">S10/V9*100</f>
        <v>0.56858354212622453</v>
      </c>
      <c r="U10" s="176">
        <v>1.3</v>
      </c>
      <c r="V10" s="175">
        <f>V9-Dead!I8+'Theoritical Daily Growth'!S10/'Theoritical Daily Growth'!U10</f>
        <v>3875.155034683959</v>
      </c>
      <c r="W10" s="21">
        <f>V10/Dead!H8</f>
        <v>77.503100693679187</v>
      </c>
      <c r="X10" s="20">
        <f>'Daily Feed Intake'!V8</f>
        <v>12.950633824590327</v>
      </c>
      <c r="Y10" s="175">
        <f t="shared" ref="Y10:Y73" si="2">X10/AA9*100</f>
        <v>0.35118553415797771</v>
      </c>
      <c r="Z10" s="176">
        <v>1.2</v>
      </c>
      <c r="AA10" s="175">
        <f>AA9-Dead!K8+'Theoritical Daily Growth'!X10/'Theoritical Daily Growth'!Z10</f>
        <v>3698.4821948538247</v>
      </c>
      <c r="AB10" s="21">
        <f>AA10/Dead!J8</f>
        <v>73.969643897076494</v>
      </c>
      <c r="AC10" s="20">
        <f>'Daily Feed Intake'!Z8</f>
        <v>18.886942182830055</v>
      </c>
      <c r="AD10" s="175">
        <f t="shared" ref="AD10:AD73" si="3">AC10/AF9*100</f>
        <v>0.49383436437829425</v>
      </c>
      <c r="AE10" s="176">
        <v>1.2</v>
      </c>
      <c r="AF10" s="175">
        <f>AF9-Dead!M8+'Theoritical Daily Growth'!AC10/'Theoritical Daily Growth'!AE10</f>
        <v>3840.2891184856921</v>
      </c>
      <c r="AG10" s="21">
        <f>AF10/Dead!L8</f>
        <v>76.805782369713839</v>
      </c>
      <c r="AH10" s="72">
        <f t="shared" ref="AH10:AH73" si="4">AVERAGE(W10,AB10,AG10)</f>
        <v>76.092842320156493</v>
      </c>
      <c r="AI10" s="20">
        <f>'Daily Feed Intake'!AH8</f>
        <v>6.9012173378419703</v>
      </c>
      <c r="AJ10" s="175">
        <f t="shared" ref="AJ10:AJ73" si="5">AI10/AL9*100</f>
        <v>0.18183588485342317</v>
      </c>
      <c r="AK10" s="176">
        <v>1.2</v>
      </c>
      <c r="AL10" s="175">
        <f>AL9-Dead!O8+'Theoritical Daily Growth'!AI10/'Theoritical Daily Growth'!AK10</f>
        <v>3801.0510144482023</v>
      </c>
      <c r="AM10" s="21">
        <f>AL10/Dead!N8</f>
        <v>76.021020288964053</v>
      </c>
      <c r="AN10" s="20">
        <f>'Daily Feed Intake'!AL8</f>
        <v>41.413053591556491</v>
      </c>
      <c r="AO10" s="175">
        <f t="shared" ref="AO10:AO73" si="6">AN10/AQ9*100</f>
        <v>1.0715889084508901</v>
      </c>
      <c r="AP10" s="176">
        <v>1.2</v>
      </c>
      <c r="AQ10" s="175">
        <f>AQ9-Dead!Q8+'Theoritical Daily Growth'!AN10/'Theoritical Daily Growth'!AP10</f>
        <v>3899.150877992965</v>
      </c>
      <c r="AR10" s="21">
        <f>AQ10/Dead!P8</f>
        <v>77.983017559859306</v>
      </c>
      <c r="AS10" s="20">
        <f>'Daily Feed Intake'!AP8</f>
        <v>17.216801889699099</v>
      </c>
      <c r="AT10" s="175">
        <f t="shared" ref="AT10:AT73" si="7">AS10/AV9*100</f>
        <v>0.45335529143623665</v>
      </c>
      <c r="AU10" s="176">
        <v>1.2</v>
      </c>
      <c r="AV10" s="175">
        <f>AV9-Dead!S8+'Theoritical Daily Growth'!AS10/'Theoritical Daily Growth'!AU10</f>
        <v>3811.9873349080831</v>
      </c>
      <c r="AW10" s="21">
        <f>AV10/Dead!R8</f>
        <v>76.239746698161667</v>
      </c>
      <c r="AX10" s="72">
        <f t="shared" ref="AX10:AX73" si="8">AVERAGE(AM10,AR10,AW10)</f>
        <v>76.747928182328351</v>
      </c>
      <c r="AY10" s="20">
        <f>'Daily Feed Intake'!AP8</f>
        <v>17.216801889699099</v>
      </c>
      <c r="AZ10" s="175">
        <f t="shared" ref="AZ10:AZ73" si="9">AY10/BB9*100</f>
        <v>0.43991000584353707</v>
      </c>
      <c r="BA10" s="176">
        <v>1.3</v>
      </c>
      <c r="BB10" s="175">
        <f>BB9-Dead!U8+'Theoritical Daily Growth'!AY10/'Theoritical Daily Growth'!BA10</f>
        <v>3926.9536937613079</v>
      </c>
      <c r="BC10" s="21">
        <f>BB10/Dead!T8</f>
        <v>78.539073875226165</v>
      </c>
      <c r="BD10" s="20">
        <f>'Daily Feed Intake'!AT8</f>
        <v>13.303892369312933</v>
      </c>
      <c r="BE10" s="175">
        <f t="shared" ref="BE10:BE73" si="10">BD10/BG9*100</f>
        <v>0.35540450481827407</v>
      </c>
      <c r="BF10" s="176">
        <v>1.2</v>
      </c>
      <c r="BG10" s="175">
        <f>BG9-Dead!W8+'Theoritical Daily Growth'!BD10/'Theoritical Daily Growth'!BF10</f>
        <v>3754.3965769744268</v>
      </c>
      <c r="BH10" s="21">
        <f>BG10/Dead!V8</f>
        <v>75.087931539488537</v>
      </c>
      <c r="BI10" s="20">
        <f>'Daily Feed Intake'!AX8</f>
        <v>90.452911574406897</v>
      </c>
      <c r="BJ10" s="175">
        <f t="shared" ref="BJ10:BJ73" si="11">BI10/BL9*100</f>
        <v>2.4326023186137675</v>
      </c>
      <c r="BK10" s="176">
        <v>1.2</v>
      </c>
      <c r="BL10" s="175">
        <f>BL9-Dead!Y8+'Theoritical Daily Growth'!BI10/'Theoritical Daily Growth'!BK10</f>
        <v>3793.7374263120064</v>
      </c>
      <c r="BM10" s="21">
        <f>BL10/Dead!X8</f>
        <v>75.874748526240126</v>
      </c>
      <c r="BN10" s="72">
        <f t="shared" ref="BN10:BN73" si="12">AVERAGE(BC10,BH10,BM10)</f>
        <v>76.500584646984933</v>
      </c>
      <c r="BO10" s="20">
        <f>'Daily Feed Intake'!BB8</f>
        <v>18.381403526863977</v>
      </c>
      <c r="BP10" s="175">
        <f t="shared" ref="BP10:BP73" si="13">BO10/BR9*100</f>
        <v>0.47514601034136489</v>
      </c>
      <c r="BQ10" s="176">
        <v>1.2</v>
      </c>
      <c r="BR10" s="175">
        <f>BR9-Dead!AA8+'Theoritical Daily Growth'!BO10/'Theoritical Daily Growth'!BQ10</f>
        <v>3883.8978362723869</v>
      </c>
      <c r="BS10" s="21">
        <f>BR10/Dead!Z8</f>
        <v>77.677956725447743</v>
      </c>
      <c r="BT10" s="20">
        <f>'Daily Feed Intake'!BF8</f>
        <v>6.9104991234402462</v>
      </c>
      <c r="BU10" s="175">
        <f t="shared" ref="BU10:BU73" si="14">BT10/BW9*100</f>
        <v>0.18280292895908387</v>
      </c>
      <c r="BV10" s="176">
        <v>1.2</v>
      </c>
      <c r="BW10" s="175">
        <f>BW9-Dead!AC8+'Theoritical Daily Growth'!BT10/'Theoritical Daily Growth'!BV10</f>
        <v>3786.0587492695322</v>
      </c>
      <c r="BX10" s="21">
        <f>BW10/Dead!AB8</f>
        <v>75.721174985390647</v>
      </c>
      <c r="BY10" s="20">
        <f>'Daily Feed Intake'!BJ8</f>
        <v>21.145974012581206</v>
      </c>
      <c r="BZ10" s="175">
        <f t="shared" ref="BZ10:BZ73" si="15">BY10/CB9*100</f>
        <v>0.56763905811908477</v>
      </c>
      <c r="CA10" s="176">
        <v>1.2</v>
      </c>
      <c r="CB10" s="175">
        <f>CB9-Dead!AE9+'Theoritical Daily Growth'!BY10/'Theoritical Daily Growth'!CA10</f>
        <v>3742.8716450104844</v>
      </c>
      <c r="CC10" s="21">
        <f>CB10/Dead!AD8</f>
        <v>74.857432900209687</v>
      </c>
      <c r="CD10" s="72">
        <f t="shared" ref="CD10:CD73" si="16">AVERAGE(BS10,BX10,CC10)</f>
        <v>76.085521537016021</v>
      </c>
    </row>
    <row r="11" spans="1:901" x14ac:dyDescent="0.45">
      <c r="A11" s="18">
        <v>44176</v>
      </c>
      <c r="B11" s="16">
        <v>2</v>
      </c>
      <c r="C11" s="20">
        <f>'Daily Feed Intake'!F9</f>
        <v>28.785244859020551</v>
      </c>
      <c r="D11" s="174">
        <f t="shared" ref="D11:D73" si="17">C11/F10*100</f>
        <v>0.76118575500989683</v>
      </c>
      <c r="E11" s="170">
        <v>1.35</v>
      </c>
      <c r="F11" s="175">
        <f>F10-Dead!C9+'Theoritical Daily Growth'!C11/'Theoritical Daily Growth'!E11</f>
        <v>3802.9545045108703</v>
      </c>
      <c r="G11" s="21">
        <f>F11/Dead!B10</f>
        <v>76.05909009021741</v>
      </c>
      <c r="H11" s="20">
        <f>'Daily Feed Intake'!J9</f>
        <v>37.992368030527885</v>
      </c>
      <c r="I11" s="174">
        <f t="shared" ref="I11:I74" si="18">H11/K10*100</f>
        <v>0.97704857078983276</v>
      </c>
      <c r="J11" s="170">
        <v>1.2</v>
      </c>
      <c r="K11" s="175">
        <f>K10-Dead!E9+'Theoritical Daily Growth'!H11/'Theoritical Daily Growth'!J11</f>
        <v>3920.1433531199186</v>
      </c>
      <c r="L11" s="21">
        <f>K11/Dead!D9</f>
        <v>78.402867062398371</v>
      </c>
      <c r="M11" s="20">
        <f>'Daily Feed Intake'!N9</f>
        <v>24.609921560313751</v>
      </c>
      <c r="N11" s="174">
        <f t="shared" ref="N11:N74" si="19">M11/P10*100</f>
        <v>0.64481857065633419</v>
      </c>
      <c r="O11" s="170">
        <v>1.2</v>
      </c>
      <c r="P11" s="175">
        <f>P10-Dead!G9+'Theoritical Daily Growth'!M11/'Theoritical Daily Growth'!O11</f>
        <v>3837.073528372553</v>
      </c>
      <c r="Q11" s="21">
        <f>P11/Dead!F9</f>
        <v>76.74147056745106</v>
      </c>
      <c r="R11" s="19">
        <f t="shared" si="0"/>
        <v>77.067809240022271</v>
      </c>
      <c r="S11" s="20">
        <f>'Daily Feed Intake'!R9</f>
        <v>36.108420076265077</v>
      </c>
      <c r="T11" s="175">
        <f t="shared" si="1"/>
        <v>0.93179291545970166</v>
      </c>
      <c r="U11" s="176">
        <v>1.3</v>
      </c>
      <c r="V11" s="175">
        <f>V10-Dead!I9+'Theoritical Daily Growth'!S11/'Theoritical Daily Growth'!U11</f>
        <v>3902.9307424349322</v>
      </c>
      <c r="W11" s="21">
        <f>V11/Dead!H9</f>
        <v>78.058614848698639</v>
      </c>
      <c r="X11" s="20">
        <f>'Daily Feed Intake'!V9</f>
        <v>36.263011439760902</v>
      </c>
      <c r="Y11" s="175">
        <f t="shared" si="2"/>
        <v>0.98048360190075545</v>
      </c>
      <c r="Z11" s="176">
        <v>1.2</v>
      </c>
      <c r="AA11" s="175">
        <f>AA10-Dead!K9+'Theoritical Daily Growth'!X11/'Theoritical Daily Growth'!Z11</f>
        <v>3728.7013710536253</v>
      </c>
      <c r="AB11" s="21">
        <f>AA11/Dead!J9</f>
        <v>74.5740274210725</v>
      </c>
      <c r="AC11" s="20">
        <f>'Daily Feed Intake'!Z9</f>
        <v>37.901679892816659</v>
      </c>
      <c r="AD11" s="175">
        <f t="shared" si="3"/>
        <v>0.98694860525923367</v>
      </c>
      <c r="AE11" s="176">
        <v>1.2</v>
      </c>
      <c r="AF11" s="175">
        <f>AF10-Dead!M9+'Theoritical Daily Growth'!AC11/'Theoritical Daily Growth'!AE11</f>
        <v>3871.8738517297061</v>
      </c>
      <c r="AG11" s="21">
        <f>AF11/Dead!L9</f>
        <v>77.437477034594124</v>
      </c>
      <c r="AH11" s="72">
        <f t="shared" si="4"/>
        <v>76.690039768121764</v>
      </c>
      <c r="AI11" s="20">
        <f>'Daily Feed Intake'!AH9</f>
        <v>5.7327144174607696</v>
      </c>
      <c r="AJ11" s="175">
        <f t="shared" si="5"/>
        <v>0.15081919173592009</v>
      </c>
      <c r="AK11" s="176">
        <v>1.2</v>
      </c>
      <c r="AL11" s="175">
        <f>AL10-Dead!O9+'Theoritical Daily Growth'!AI11/'Theoritical Daily Growth'!AK11</f>
        <v>3805.8282764627529</v>
      </c>
      <c r="AM11" s="21">
        <f>AL11/Dead!N9</f>
        <v>76.116565529255055</v>
      </c>
      <c r="AN11" s="20">
        <f>'Daily Feed Intake'!AL9</f>
        <v>38.83004713597704</v>
      </c>
      <c r="AO11" s="175">
        <f t="shared" si="6"/>
        <v>0.99585905626622695</v>
      </c>
      <c r="AP11" s="176">
        <v>1.2</v>
      </c>
      <c r="AQ11" s="175">
        <f>AQ10-Dead!Q9+'Theoritical Daily Growth'!AN11/'Theoritical Daily Growth'!AP11</f>
        <v>3931.5092506062792</v>
      </c>
      <c r="AR11" s="21">
        <f>AQ11/Dead!P9</f>
        <v>78.63018501212558</v>
      </c>
      <c r="AS11" s="20">
        <f>'Daily Feed Intake'!AP9</f>
        <v>17.062750333778382</v>
      </c>
      <c r="AT11" s="175">
        <f t="shared" si="7"/>
        <v>0.44760773934181525</v>
      </c>
      <c r="AU11" s="176">
        <v>1.2</v>
      </c>
      <c r="AV11" s="175">
        <f>AV10-Dead!S9+'Theoritical Daily Growth'!AS11/'Theoritical Daily Growth'!AU11</f>
        <v>3826.206293519565</v>
      </c>
      <c r="AW11" s="21">
        <f>AV11/Dead!R9</f>
        <v>76.524125870391302</v>
      </c>
      <c r="AX11" s="72">
        <f t="shared" si="8"/>
        <v>77.090292137257322</v>
      </c>
      <c r="AY11" s="20">
        <f>'Daily Feed Intake'!AP9</f>
        <v>17.062750333778382</v>
      </c>
      <c r="AZ11" s="175">
        <f t="shared" si="9"/>
        <v>0.43450347685244456</v>
      </c>
      <c r="BA11" s="176">
        <v>1.3</v>
      </c>
      <c r="BB11" s="175">
        <f>BB10-Dead!U9+'Theoritical Daily Growth'!AY11/'Theoritical Daily Growth'!BA11</f>
        <v>3940.078886325753</v>
      </c>
      <c r="BC11" s="21">
        <f>BB11/Dead!T9</f>
        <v>78.801577726515063</v>
      </c>
      <c r="BD11" s="20">
        <f>'Daily Feed Intake'!AT9</f>
        <v>25.391804457225007</v>
      </c>
      <c r="BE11" s="175">
        <f t="shared" si="10"/>
        <v>0.67632185190429772</v>
      </c>
      <c r="BF11" s="176">
        <v>1.2</v>
      </c>
      <c r="BG11" s="175">
        <f>BG10-Dead!W9+'Theoritical Daily Growth'!BD11/'Theoritical Daily Growth'!BF11</f>
        <v>3775.5564140221145</v>
      </c>
      <c r="BH11" s="21">
        <f>BG11/Dead!V9</f>
        <v>75.511128280442293</v>
      </c>
      <c r="BI11" s="20">
        <f>'Daily Feed Intake'!AX9</f>
        <v>48.930882201910237</v>
      </c>
      <c r="BJ11" s="175">
        <f t="shared" si="11"/>
        <v>1.2897804118583203</v>
      </c>
      <c r="BK11" s="176">
        <v>1.2</v>
      </c>
      <c r="BL11" s="175">
        <f>BL10-Dead!Y9+'Theoritical Daily Growth'!BI11/'Theoritical Daily Growth'!BK11</f>
        <v>3834.5131614802649</v>
      </c>
      <c r="BM11" s="21">
        <f>BL11/Dead!X9</f>
        <v>76.690263229605293</v>
      </c>
      <c r="BN11" s="72">
        <f t="shared" si="12"/>
        <v>77.000989745520883</v>
      </c>
      <c r="BO11" s="20">
        <f>'Daily Feed Intake'!BB9</f>
        <v>40.250393936268935</v>
      </c>
      <c r="BP11" s="175">
        <f t="shared" si="13"/>
        <v>1.0363401828020196</v>
      </c>
      <c r="BQ11" s="176">
        <v>1.2</v>
      </c>
      <c r="BR11" s="175">
        <f>BR10-Dead!AA9+'Theoritical Daily Growth'!BO11/'Theoritical Daily Growth'!BQ11</f>
        <v>3917.4398312192779</v>
      </c>
      <c r="BS11" s="21">
        <f>BR11/Dead!Z9</f>
        <v>78.348796624385557</v>
      </c>
      <c r="BT11" s="20">
        <f>'Daily Feed Intake'!BF9</f>
        <v>7.6119573063834025</v>
      </c>
      <c r="BU11" s="175">
        <f t="shared" si="14"/>
        <v>0.20105227653564609</v>
      </c>
      <c r="BV11" s="176">
        <v>1.2</v>
      </c>
      <c r="BW11" s="175">
        <f>BW10-Dead!AC9+'Theoritical Daily Growth'!BT11/'Theoritical Daily Growth'!BV11</f>
        <v>3792.4020470248515</v>
      </c>
      <c r="BX11" s="21">
        <f>BW11/Dead!AB9</f>
        <v>75.848040940497029</v>
      </c>
      <c r="BY11" s="20">
        <f>'Daily Feed Intake'!BJ9</f>
        <v>32.008260286686607</v>
      </c>
      <c r="BZ11" s="175">
        <f t="shared" si="15"/>
        <v>0.85517921324809276</v>
      </c>
      <c r="CA11" s="176">
        <v>1.2</v>
      </c>
      <c r="CB11" s="175">
        <f>CB10-Dead!AE10+'Theoritical Daily Growth'!BY11/'Theoritical Daily Growth'!CA11</f>
        <v>3769.54519524939</v>
      </c>
      <c r="CC11" s="21">
        <f>CB11/Dead!AD9</f>
        <v>75.390903904987795</v>
      </c>
      <c r="CD11" s="72">
        <f t="shared" si="16"/>
        <v>76.529247156623455</v>
      </c>
    </row>
    <row r="12" spans="1:901" x14ac:dyDescent="0.45">
      <c r="A12" s="18">
        <v>44177</v>
      </c>
      <c r="B12" s="16">
        <v>3</v>
      </c>
      <c r="C12" s="20">
        <f>'Daily Feed Intake'!F10</f>
        <v>69.68200127199492</v>
      </c>
      <c r="D12" s="174">
        <f t="shared" si="17"/>
        <v>1.8323122506288647</v>
      </c>
      <c r="E12" s="170">
        <v>1.35</v>
      </c>
      <c r="F12" s="175">
        <f>F11-Dead!C10+'Theoritical Daily Growth'!C12/'Theoritical Daily Growth'!E12</f>
        <v>3854.5708017493848</v>
      </c>
      <c r="G12" s="21">
        <f>F12/Dead!B11</f>
        <v>77.091416034987702</v>
      </c>
      <c r="H12" s="20">
        <f>'Daily Feed Intake'!J10</f>
        <v>55.186135255458979</v>
      </c>
      <c r="I12" s="174">
        <f t="shared" si="18"/>
        <v>1.4077580915896373</v>
      </c>
      <c r="J12" s="170">
        <v>1.2</v>
      </c>
      <c r="K12" s="175">
        <f>K11-Dead!E10+'Theoritical Daily Growth'!H12/'Theoritical Daily Growth'!J12</f>
        <v>3966.1317991661344</v>
      </c>
      <c r="L12" s="21">
        <f>K12/Dead!D10</f>
        <v>79.322635983322684</v>
      </c>
      <c r="M12" s="20">
        <f>'Daily Feed Intake'!N10</f>
        <v>65.121263514945952</v>
      </c>
      <c r="N12" s="174">
        <f t="shared" si="19"/>
        <v>1.6971596461057739</v>
      </c>
      <c r="O12" s="170">
        <v>1.2</v>
      </c>
      <c r="P12" s="175">
        <f>P11-Dead!G10+'Theoritical Daily Growth'!M12/'Theoritical Daily Growth'!O12</f>
        <v>3891.3412479683411</v>
      </c>
      <c r="Q12" s="21">
        <f>P12/Dead!F10</f>
        <v>77.826824959366817</v>
      </c>
      <c r="R12" s="19">
        <f t="shared" si="0"/>
        <v>78.080292325892401</v>
      </c>
      <c r="S12" s="20">
        <f>'Daily Feed Intake'!R10</f>
        <v>37.035968257240029</v>
      </c>
      <c r="T12" s="175">
        <f t="shared" si="1"/>
        <v>0.94892711916620631</v>
      </c>
      <c r="U12" s="176">
        <v>1.3</v>
      </c>
      <c r="V12" s="175">
        <f>V11-Dead!I10+'Theoritical Daily Growth'!S12/'Theoritical Daily Growth'!U12</f>
        <v>3931.4199487866554</v>
      </c>
      <c r="W12" s="21">
        <f>V12/Dead!H10</f>
        <v>78.628398975733106</v>
      </c>
      <c r="X12" s="20">
        <f>'Daily Feed Intake'!V10</f>
        <v>19.361022364217249</v>
      </c>
      <c r="Y12" s="175">
        <f t="shared" si="2"/>
        <v>0.51924304033890412</v>
      </c>
      <c r="Z12" s="176">
        <v>1.2</v>
      </c>
      <c r="AA12" s="175">
        <f>AA11-Dead!K10+'Theoritical Daily Growth'!X12/'Theoritical Daily Growth'!Z12</f>
        <v>3744.8355563571395</v>
      </c>
      <c r="AB12" s="21">
        <f>AA12/Dead!J10</f>
        <v>74.896711127142794</v>
      </c>
      <c r="AC12" s="20">
        <f>'Daily Feed Intake'!Z10</f>
        <v>34.85107698649901</v>
      </c>
      <c r="AD12" s="175">
        <f t="shared" si="3"/>
        <v>0.90010879282468803</v>
      </c>
      <c r="AE12" s="176">
        <v>1.2</v>
      </c>
      <c r="AF12" s="175">
        <f>AF11-Dead!M10+'Theoritical Daily Growth'!AC12/'Theoritical Daily Growth'!AE12</f>
        <v>3900.9164158851218</v>
      </c>
      <c r="AG12" s="21">
        <f>AF12/Dead!L10</f>
        <v>78.018328317702441</v>
      </c>
      <c r="AH12" s="72">
        <f t="shared" si="4"/>
        <v>77.18114614019278</v>
      </c>
      <c r="AI12" s="20">
        <f>'Daily Feed Intake'!AH10</f>
        <v>48.352320934521956</v>
      </c>
      <c r="AJ12" s="175">
        <f t="shared" si="5"/>
        <v>1.2704808893653501</v>
      </c>
      <c r="AK12" s="176">
        <v>1.2</v>
      </c>
      <c r="AL12" s="175">
        <f>AL11-Dead!O10+'Theoritical Daily Growth'!AI12/'Theoritical Daily Growth'!AK12</f>
        <v>3846.1218772415214</v>
      </c>
      <c r="AM12" s="21">
        <f>AL12/Dead!N10</f>
        <v>76.92243754483043</v>
      </c>
      <c r="AN12" s="20">
        <f>'Daily Feed Intake'!AL10</f>
        <v>42.919807357311186</v>
      </c>
      <c r="AO12" s="175">
        <f t="shared" si="6"/>
        <v>1.0916878130375125</v>
      </c>
      <c r="AP12" s="176">
        <v>1.2</v>
      </c>
      <c r="AQ12" s="175">
        <f>AQ11-Dead!Q10+'Theoritical Daily Growth'!AN12/'Theoritical Daily Growth'!AP12</f>
        <v>3967.2757567373719</v>
      </c>
      <c r="AR12" s="21">
        <f>AQ12/Dead!P10</f>
        <v>79.345515134747444</v>
      </c>
      <c r="AS12" s="20">
        <f>'Daily Feed Intake'!AP10</f>
        <v>49.033583239190733</v>
      </c>
      <c r="AT12" s="175">
        <f t="shared" si="7"/>
        <v>1.2815195908866384</v>
      </c>
      <c r="AU12" s="176">
        <v>1.2</v>
      </c>
      <c r="AV12" s="175">
        <f>AV11-Dead!S10+'Theoritical Daily Growth'!AS12/'Theoritical Daily Growth'!AU12</f>
        <v>3867.0676128855571</v>
      </c>
      <c r="AW12" s="21">
        <f>AV12/Dead!R10</f>
        <v>77.341352257711137</v>
      </c>
      <c r="AX12" s="72">
        <f t="shared" si="8"/>
        <v>77.869768312429684</v>
      </c>
      <c r="AY12" s="20">
        <f>'Daily Feed Intake'!AP10</f>
        <v>49.033583239190733</v>
      </c>
      <c r="AZ12" s="175">
        <f t="shared" si="9"/>
        <v>1.2444822718997914</v>
      </c>
      <c r="BA12" s="176">
        <v>1.3</v>
      </c>
      <c r="BB12" s="175">
        <f>BB11-Dead!U10+'Theoritical Daily Growth'!AY12/'Theoritical Daily Growth'!BA12</f>
        <v>3977.7970272789767</v>
      </c>
      <c r="BC12" s="21">
        <f>BB12/Dead!T10</f>
        <v>79.555940545579531</v>
      </c>
      <c r="BD12" s="20">
        <f>'Daily Feed Intake'!AT10</f>
        <v>23.53291568244839</v>
      </c>
      <c r="BE12" s="175">
        <f t="shared" si="10"/>
        <v>0.62329662444054668</v>
      </c>
      <c r="BF12" s="176">
        <v>1.2</v>
      </c>
      <c r="BG12" s="175">
        <f>BG11-Dead!W10+'Theoritical Daily Growth'!BD12/'Theoritical Daily Growth'!BF12</f>
        <v>3795.1671770908215</v>
      </c>
      <c r="BH12" s="21">
        <f>BG12/Dead!V10</f>
        <v>75.903343541816426</v>
      </c>
      <c r="BI12" s="20">
        <f>'Daily Feed Intake'!AX10</f>
        <v>43.703399404333979</v>
      </c>
      <c r="BJ12" s="175">
        <f t="shared" si="11"/>
        <v>1.1397378901540356</v>
      </c>
      <c r="BK12" s="176">
        <v>1.2</v>
      </c>
      <c r="BL12" s="175">
        <f>BL11-Dead!Y10+'Theoritical Daily Growth'!BI12/'Theoritical Daily Growth'!BK12</f>
        <v>3870.9326609838768</v>
      </c>
      <c r="BM12" s="21">
        <f>BL12/Dead!X10</f>
        <v>77.418653219677537</v>
      </c>
      <c r="BN12" s="72">
        <f t="shared" si="12"/>
        <v>77.625979102357832</v>
      </c>
      <c r="BO12" s="20">
        <f>'Daily Feed Intake'!BB10</f>
        <v>47.079295658451059</v>
      </c>
      <c r="BP12" s="175">
        <f t="shared" si="13"/>
        <v>1.2017873327182138</v>
      </c>
      <c r="BQ12" s="176">
        <v>1.2</v>
      </c>
      <c r="BR12" s="175">
        <f>BR11-Dead!AA10+'Theoritical Daily Growth'!BO12/'Theoritical Daily Growth'!BQ12</f>
        <v>3956.6725776013204</v>
      </c>
      <c r="BS12" s="21">
        <f>BR12/Dead!Z10</f>
        <v>79.133451552026415</v>
      </c>
      <c r="BT12" s="20">
        <f>'Daily Feed Intake'!BF10</f>
        <v>6.65261008559348</v>
      </c>
      <c r="BU12" s="175">
        <f t="shared" si="14"/>
        <v>0.17541943082781711</v>
      </c>
      <c r="BV12" s="176">
        <v>1.2</v>
      </c>
      <c r="BW12" s="175">
        <f>BW11-Dead!AC10+'Theoritical Daily Growth'!BT12/'Theoritical Daily Growth'!BV12</f>
        <v>3797.9458887628462</v>
      </c>
      <c r="BX12" s="21">
        <f>BW12/Dead!AB10</f>
        <v>75.958917775256921</v>
      </c>
      <c r="BY12" s="20">
        <f>'Daily Feed Intake'!BJ10</f>
        <v>28.903276271011649</v>
      </c>
      <c r="BZ12" s="175">
        <f t="shared" si="15"/>
        <v>0.76675765308338295</v>
      </c>
      <c r="CA12" s="176">
        <v>1.2</v>
      </c>
      <c r="CB12" s="175">
        <f>CB11-Dead!AE11+'Theoritical Daily Growth'!BY12/'Theoritical Daily Growth'!CA12</f>
        <v>3793.6312588085661</v>
      </c>
      <c r="CC12" s="21">
        <f>CB12/Dead!AD10</f>
        <v>75.872625176171326</v>
      </c>
      <c r="CD12" s="72">
        <f t="shared" si="16"/>
        <v>76.988331501151549</v>
      </c>
    </row>
    <row r="13" spans="1:901" s="264" customFormat="1" x14ac:dyDescent="0.45">
      <c r="A13" s="253">
        <v>44178</v>
      </c>
      <c r="B13" s="254">
        <v>4</v>
      </c>
      <c r="C13" s="255">
        <f>'Daily Feed Intake'!F11</f>
        <v>0</v>
      </c>
      <c r="D13" s="256">
        <f t="shared" si="17"/>
        <v>0</v>
      </c>
      <c r="E13" s="170">
        <v>1.35</v>
      </c>
      <c r="F13" s="175">
        <f>F12-Dead!C11+'Theoritical Daily Growth'!C13/'Theoritical Daily Growth'!E13</f>
        <v>3854.5708017493848</v>
      </c>
      <c r="G13" s="259">
        <f>F13/Dead!B12</f>
        <v>77.091416034987702</v>
      </c>
      <c r="H13" s="255">
        <f>'Daily Feed Intake'!J11</f>
        <v>0</v>
      </c>
      <c r="I13" s="256">
        <f t="shared" si="18"/>
        <v>0</v>
      </c>
      <c r="J13" s="257">
        <v>1.2</v>
      </c>
      <c r="K13" s="175">
        <f>K12-Dead!E11+'Theoritical Daily Growth'!H13/'Theoritical Daily Growth'!J13</f>
        <v>3966.1317991661344</v>
      </c>
      <c r="L13" s="259">
        <f>K13/Dead!D11</f>
        <v>79.322635983322684</v>
      </c>
      <c r="M13" s="255">
        <f>'Daily Feed Intake'!N11</f>
        <v>0</v>
      </c>
      <c r="N13" s="256">
        <f t="shared" si="19"/>
        <v>0</v>
      </c>
      <c r="O13" s="257">
        <v>1.2</v>
      </c>
      <c r="P13" s="175">
        <f>P12-Dead!G11+'Theoritical Daily Growth'!M13/'Theoritical Daily Growth'!O13</f>
        <v>3891.3412479683411</v>
      </c>
      <c r="Q13" s="259">
        <f>P13/Dead!F11</f>
        <v>77.826824959366817</v>
      </c>
      <c r="R13" s="260">
        <f t="shared" si="0"/>
        <v>78.080292325892401</v>
      </c>
      <c r="S13" s="255">
        <f>'Daily Feed Intake'!R11</f>
        <v>0</v>
      </c>
      <c r="T13" s="258">
        <f t="shared" si="1"/>
        <v>0</v>
      </c>
      <c r="U13" s="261">
        <v>1.3</v>
      </c>
      <c r="V13" s="175">
        <f>V12-Dead!I11+'Theoritical Daily Growth'!S13/'Theoritical Daily Growth'!U13</f>
        <v>3931.4199487866554</v>
      </c>
      <c r="W13" s="259">
        <f>V13/Dead!H11</f>
        <v>78.628398975733106</v>
      </c>
      <c r="X13" s="255">
        <f>'Daily Feed Intake'!V11</f>
        <v>0</v>
      </c>
      <c r="Y13" s="258">
        <f t="shared" si="2"/>
        <v>0</v>
      </c>
      <c r="Z13" s="261">
        <v>1.2</v>
      </c>
      <c r="AA13" s="175">
        <f>AA12-Dead!K11+'Theoritical Daily Growth'!X13/'Theoritical Daily Growth'!Z13</f>
        <v>3744.8355563571395</v>
      </c>
      <c r="AB13" s="259">
        <f>AA13/Dead!J11</f>
        <v>74.896711127142794</v>
      </c>
      <c r="AC13" s="255">
        <f>'Daily Feed Intake'!Z11</f>
        <v>0</v>
      </c>
      <c r="AD13" s="258">
        <f t="shared" si="3"/>
        <v>0</v>
      </c>
      <c r="AE13" s="261">
        <v>1.2</v>
      </c>
      <c r="AF13" s="175">
        <f>AF12-Dead!M11+'Theoritical Daily Growth'!AC13/'Theoritical Daily Growth'!AE13</f>
        <v>3900.9164158851218</v>
      </c>
      <c r="AG13" s="259">
        <f>AF13/Dead!L11</f>
        <v>78.018328317702441</v>
      </c>
      <c r="AH13" s="262">
        <f t="shared" si="4"/>
        <v>77.18114614019278</v>
      </c>
      <c r="AI13" s="255">
        <f>'Daily Feed Intake'!AH11</f>
        <v>0</v>
      </c>
      <c r="AJ13" s="258">
        <f t="shared" si="5"/>
        <v>0</v>
      </c>
      <c r="AK13" s="261">
        <v>1.2</v>
      </c>
      <c r="AL13" s="175">
        <f>AL12-Dead!O11+'Theoritical Daily Growth'!AI13/'Theoritical Daily Growth'!AK13</f>
        <v>3846.1218772415214</v>
      </c>
      <c r="AM13" s="259">
        <f>AL13/Dead!N11</f>
        <v>76.92243754483043</v>
      </c>
      <c r="AN13" s="255">
        <f>'Daily Feed Intake'!AL11</f>
        <v>0</v>
      </c>
      <c r="AO13" s="258">
        <f t="shared" si="6"/>
        <v>0</v>
      </c>
      <c r="AP13" s="261">
        <v>1.2</v>
      </c>
      <c r="AQ13" s="175">
        <f>AQ12-Dead!Q11+'Theoritical Daily Growth'!AN13/'Theoritical Daily Growth'!AP13</f>
        <v>3967.2757567373719</v>
      </c>
      <c r="AR13" s="259">
        <f>AQ13/Dead!P11</f>
        <v>79.345515134747444</v>
      </c>
      <c r="AS13" s="255">
        <f>'Daily Feed Intake'!AP11</f>
        <v>0</v>
      </c>
      <c r="AT13" s="258">
        <f t="shared" si="7"/>
        <v>0</v>
      </c>
      <c r="AU13" s="261">
        <v>1.2</v>
      </c>
      <c r="AV13" s="175">
        <f>AV12-Dead!S11+'Theoritical Daily Growth'!AS13/'Theoritical Daily Growth'!AU13</f>
        <v>3867.0676128855571</v>
      </c>
      <c r="AW13" s="259">
        <f>AV13/Dead!R11</f>
        <v>77.341352257711137</v>
      </c>
      <c r="AX13" s="262">
        <f t="shared" si="8"/>
        <v>77.869768312429684</v>
      </c>
      <c r="AY13" s="255">
        <f>'Daily Feed Intake'!AP11</f>
        <v>0</v>
      </c>
      <c r="AZ13" s="258">
        <f t="shared" si="9"/>
        <v>0</v>
      </c>
      <c r="BA13" s="261">
        <v>1.3</v>
      </c>
      <c r="BB13" s="175">
        <f>BB12-Dead!U11+'Theoritical Daily Growth'!AY13/'Theoritical Daily Growth'!BA13</f>
        <v>3977.7970272789767</v>
      </c>
      <c r="BC13" s="259">
        <f>BB13/Dead!T11</f>
        <v>79.555940545579531</v>
      </c>
      <c r="BD13" s="255">
        <f>'Daily Feed Intake'!AT11</f>
        <v>0</v>
      </c>
      <c r="BE13" s="258">
        <f t="shared" si="10"/>
        <v>0</v>
      </c>
      <c r="BF13" s="261">
        <v>1.2</v>
      </c>
      <c r="BG13" s="175">
        <f>BG12-Dead!W11+'Theoritical Daily Growth'!BD13/'Theoritical Daily Growth'!BF13</f>
        <v>3795.1671770908215</v>
      </c>
      <c r="BH13" s="259">
        <f>BG13/Dead!V11</f>
        <v>75.903343541816426</v>
      </c>
      <c r="BI13" s="255">
        <f>'Daily Feed Intake'!AX11</f>
        <v>0</v>
      </c>
      <c r="BJ13" s="258">
        <f t="shared" si="11"/>
        <v>0</v>
      </c>
      <c r="BK13" s="261">
        <v>1.2</v>
      </c>
      <c r="BL13" s="175">
        <f>BL12-Dead!Y11+'Theoritical Daily Growth'!BI13/'Theoritical Daily Growth'!BK13</f>
        <v>3870.9326609838768</v>
      </c>
      <c r="BM13" s="259">
        <f>BL13/Dead!X11</f>
        <v>77.418653219677537</v>
      </c>
      <c r="BN13" s="262">
        <f t="shared" si="12"/>
        <v>77.625979102357832</v>
      </c>
      <c r="BO13" s="255">
        <f>'Daily Feed Intake'!BB11</f>
        <v>0</v>
      </c>
      <c r="BP13" s="258">
        <f t="shared" si="13"/>
        <v>0</v>
      </c>
      <c r="BQ13" s="261">
        <v>1.2</v>
      </c>
      <c r="BR13" s="175">
        <f>BR12-Dead!AA11+'Theoritical Daily Growth'!BO13/'Theoritical Daily Growth'!BQ13</f>
        <v>3956.6725776013204</v>
      </c>
      <c r="BS13" s="259">
        <f>BR13/Dead!Z11</f>
        <v>79.133451552026415</v>
      </c>
      <c r="BT13" s="255">
        <f>'Daily Feed Intake'!BF11</f>
        <v>0</v>
      </c>
      <c r="BU13" s="258">
        <f t="shared" si="14"/>
        <v>0</v>
      </c>
      <c r="BV13" s="261">
        <v>1.2</v>
      </c>
      <c r="BW13" s="175">
        <f>BW12-Dead!AC11+'Theoritical Daily Growth'!BT13/'Theoritical Daily Growth'!BV13</f>
        <v>3797.9458887628462</v>
      </c>
      <c r="BX13" s="259">
        <f>BW13/Dead!AB11</f>
        <v>75.958917775256921</v>
      </c>
      <c r="BY13" s="255">
        <f>'Daily Feed Intake'!BJ11</f>
        <v>0</v>
      </c>
      <c r="BZ13" s="258">
        <f t="shared" si="15"/>
        <v>0</v>
      </c>
      <c r="CA13" s="261">
        <v>1.2</v>
      </c>
      <c r="CB13" s="175">
        <f>CB12-Dead!AE12+'Theoritical Daily Growth'!BY13/'Theoritical Daily Growth'!CA13</f>
        <v>3793.6312588085661</v>
      </c>
      <c r="CC13" s="259">
        <f>CB13/Dead!AD11</f>
        <v>75.872625176171326</v>
      </c>
      <c r="CD13" s="262">
        <f t="shared" si="16"/>
        <v>76.988331501151549</v>
      </c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/>
      <c r="GT13" s="263"/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3"/>
      <c r="HJ13" s="263"/>
      <c r="HK13" s="263"/>
      <c r="HL13" s="263"/>
      <c r="HM13" s="263"/>
      <c r="HN13" s="263"/>
      <c r="HO13" s="263"/>
      <c r="HP13" s="263"/>
      <c r="HQ13" s="263"/>
      <c r="HR13" s="263"/>
      <c r="HS13" s="263"/>
      <c r="HT13" s="263"/>
      <c r="HU13" s="263"/>
      <c r="HV13" s="263"/>
      <c r="HW13" s="263"/>
      <c r="HX13" s="263"/>
      <c r="HY13" s="263"/>
      <c r="HZ13" s="263"/>
      <c r="IA13" s="263"/>
      <c r="IB13" s="263"/>
      <c r="IC13" s="263"/>
      <c r="ID13" s="263"/>
      <c r="IE13" s="263"/>
      <c r="IF13" s="263"/>
      <c r="IG13" s="263"/>
      <c r="IH13" s="263"/>
      <c r="II13" s="263"/>
      <c r="IJ13" s="263"/>
      <c r="IK13" s="263"/>
      <c r="IL13" s="263"/>
      <c r="IM13" s="263"/>
      <c r="IN13" s="263"/>
      <c r="IO13" s="263"/>
      <c r="IP13" s="263"/>
      <c r="IQ13" s="263"/>
      <c r="IR13" s="263"/>
      <c r="IS13" s="263"/>
      <c r="IT13" s="263"/>
      <c r="IU13" s="263"/>
      <c r="IV13" s="263"/>
      <c r="IW13" s="263"/>
      <c r="IX13" s="263"/>
      <c r="IY13" s="263"/>
      <c r="IZ13" s="263"/>
      <c r="JA13" s="263"/>
      <c r="JB13" s="263"/>
      <c r="JC13" s="263"/>
      <c r="JD13" s="263"/>
      <c r="JE13" s="263"/>
      <c r="JF13" s="263"/>
      <c r="JG13" s="263"/>
      <c r="JH13" s="263"/>
      <c r="JI13" s="263"/>
      <c r="JJ13" s="263"/>
      <c r="JK13" s="263"/>
      <c r="JL13" s="263"/>
      <c r="JM13" s="263"/>
      <c r="JN13" s="263"/>
      <c r="JO13" s="263"/>
      <c r="JP13" s="263"/>
      <c r="JQ13" s="263"/>
      <c r="JR13" s="263"/>
      <c r="JS13" s="263"/>
      <c r="JT13" s="263"/>
      <c r="JU13" s="263"/>
      <c r="JV13" s="263"/>
      <c r="JW13" s="263"/>
      <c r="JX13" s="263"/>
      <c r="JY13" s="263"/>
      <c r="JZ13" s="263"/>
      <c r="KA13" s="263"/>
      <c r="KB13" s="263"/>
      <c r="KC13" s="263"/>
      <c r="KD13" s="263"/>
      <c r="KE13" s="263"/>
      <c r="KF13" s="263"/>
      <c r="KG13" s="263"/>
      <c r="KH13" s="263"/>
      <c r="KI13" s="263"/>
      <c r="KJ13" s="263"/>
      <c r="KK13" s="263"/>
      <c r="KL13" s="263"/>
      <c r="KM13" s="263"/>
      <c r="KN13" s="263"/>
      <c r="KO13" s="263"/>
      <c r="KP13" s="263"/>
      <c r="KQ13" s="263"/>
      <c r="KR13" s="263"/>
      <c r="KS13" s="263"/>
      <c r="KT13" s="263"/>
      <c r="KU13" s="263"/>
      <c r="KV13" s="263"/>
      <c r="KW13" s="263"/>
      <c r="KX13" s="263"/>
      <c r="KY13" s="263"/>
      <c r="KZ13" s="263"/>
      <c r="LA13" s="263"/>
      <c r="LB13" s="263"/>
      <c r="LC13" s="263"/>
      <c r="LD13" s="263"/>
      <c r="LE13" s="263"/>
      <c r="LF13" s="263"/>
      <c r="LG13" s="263"/>
      <c r="LH13" s="263"/>
      <c r="LI13" s="263"/>
      <c r="LJ13" s="263"/>
      <c r="LK13" s="263"/>
      <c r="LL13" s="263"/>
      <c r="LM13" s="263"/>
      <c r="LN13" s="263"/>
      <c r="LO13" s="263"/>
      <c r="LP13" s="263"/>
      <c r="LQ13" s="263"/>
      <c r="LR13" s="263"/>
      <c r="LS13" s="263"/>
      <c r="LT13" s="263"/>
      <c r="LU13" s="263"/>
      <c r="LV13" s="263"/>
      <c r="LW13" s="263"/>
      <c r="LX13" s="263"/>
      <c r="LY13" s="263"/>
      <c r="LZ13" s="263"/>
      <c r="MA13" s="263"/>
      <c r="MB13" s="263"/>
      <c r="MC13" s="263"/>
      <c r="MD13" s="263"/>
      <c r="ME13" s="263"/>
      <c r="MF13" s="263"/>
      <c r="MG13" s="263"/>
      <c r="MH13" s="263"/>
      <c r="MI13" s="263"/>
      <c r="MJ13" s="263"/>
      <c r="MK13" s="263"/>
      <c r="ML13" s="263"/>
      <c r="MM13" s="263"/>
      <c r="MN13" s="263"/>
      <c r="MO13" s="263"/>
      <c r="MP13" s="263"/>
      <c r="MQ13" s="263"/>
      <c r="MR13" s="263"/>
      <c r="MS13" s="263"/>
      <c r="MT13" s="263"/>
      <c r="MU13" s="263"/>
      <c r="MV13" s="263"/>
      <c r="MW13" s="263"/>
      <c r="MX13" s="263"/>
      <c r="MY13" s="263"/>
      <c r="MZ13" s="263"/>
      <c r="NA13" s="263"/>
      <c r="NB13" s="263"/>
      <c r="NC13" s="263"/>
      <c r="ND13" s="263"/>
      <c r="NE13" s="263"/>
      <c r="NF13" s="263"/>
      <c r="NG13" s="263"/>
      <c r="NH13" s="263"/>
      <c r="NI13" s="263"/>
      <c r="NJ13" s="263"/>
      <c r="NK13" s="263"/>
      <c r="NL13" s="263"/>
      <c r="NM13" s="263"/>
      <c r="NN13" s="263"/>
      <c r="NO13" s="263"/>
      <c r="NP13" s="263"/>
      <c r="NQ13" s="263"/>
      <c r="NR13" s="263"/>
      <c r="NS13" s="263"/>
      <c r="NT13" s="263"/>
      <c r="NU13" s="263"/>
      <c r="NV13" s="263"/>
      <c r="NW13" s="263"/>
      <c r="NX13" s="263"/>
      <c r="NY13" s="263"/>
      <c r="NZ13" s="263"/>
      <c r="OA13" s="263"/>
      <c r="OB13" s="263"/>
      <c r="OC13" s="263"/>
      <c r="OD13" s="263"/>
      <c r="OE13" s="263"/>
      <c r="OF13" s="263"/>
      <c r="OG13" s="263"/>
      <c r="OH13" s="263"/>
      <c r="OI13" s="263"/>
      <c r="OJ13" s="263"/>
      <c r="OK13" s="263"/>
      <c r="OL13" s="263"/>
      <c r="OM13" s="263"/>
      <c r="ON13" s="263"/>
      <c r="OO13" s="263"/>
      <c r="OP13" s="263"/>
      <c r="OQ13" s="263"/>
      <c r="OR13" s="263"/>
      <c r="OS13" s="263"/>
      <c r="OT13" s="263"/>
      <c r="OU13" s="263"/>
      <c r="OV13" s="263"/>
      <c r="OW13" s="263"/>
      <c r="OX13" s="263"/>
      <c r="OY13" s="263"/>
      <c r="OZ13" s="263"/>
      <c r="PA13" s="263"/>
      <c r="PB13" s="263"/>
      <c r="PC13" s="263"/>
      <c r="PD13" s="263"/>
      <c r="PE13" s="263"/>
      <c r="PF13" s="263"/>
      <c r="PG13" s="263"/>
      <c r="PH13" s="263"/>
      <c r="PI13" s="263"/>
      <c r="PJ13" s="263"/>
      <c r="PK13" s="263"/>
      <c r="PL13" s="263"/>
      <c r="PM13" s="263"/>
      <c r="PN13" s="263"/>
      <c r="PO13" s="263"/>
      <c r="PP13" s="263"/>
      <c r="PQ13" s="263"/>
      <c r="PR13" s="263"/>
      <c r="PS13" s="263"/>
      <c r="PT13" s="263"/>
      <c r="PU13" s="263"/>
      <c r="PV13" s="263"/>
      <c r="PW13" s="263"/>
      <c r="PX13" s="263"/>
      <c r="PY13" s="263"/>
      <c r="PZ13" s="263"/>
      <c r="QA13" s="263"/>
      <c r="QB13" s="263"/>
      <c r="QC13" s="263"/>
      <c r="QD13" s="263"/>
      <c r="QE13" s="263"/>
      <c r="QF13" s="263"/>
      <c r="QG13" s="263"/>
      <c r="QH13" s="263"/>
      <c r="QI13" s="263"/>
      <c r="QJ13" s="263"/>
      <c r="QK13" s="263"/>
      <c r="QL13" s="263"/>
      <c r="QM13" s="263"/>
      <c r="QN13" s="263"/>
      <c r="QO13" s="263"/>
      <c r="QP13" s="263"/>
      <c r="QQ13" s="263"/>
      <c r="QR13" s="263"/>
      <c r="QS13" s="263"/>
      <c r="QT13" s="263"/>
      <c r="QU13" s="263"/>
      <c r="QV13" s="263"/>
      <c r="QW13" s="263"/>
      <c r="QX13" s="263"/>
      <c r="QY13" s="263"/>
      <c r="QZ13" s="263"/>
      <c r="RA13" s="263"/>
      <c r="RB13" s="263"/>
      <c r="RC13" s="263"/>
      <c r="RD13" s="263"/>
      <c r="RE13" s="263"/>
      <c r="RF13" s="263"/>
      <c r="RG13" s="263"/>
      <c r="RH13" s="263"/>
      <c r="RI13" s="263"/>
      <c r="RJ13" s="263"/>
      <c r="RK13" s="263"/>
      <c r="RL13" s="263"/>
      <c r="RM13" s="263"/>
      <c r="RN13" s="263"/>
      <c r="RO13" s="263"/>
      <c r="RP13" s="263"/>
      <c r="RQ13" s="263"/>
      <c r="RR13" s="263"/>
      <c r="RS13" s="263"/>
      <c r="RT13" s="263"/>
      <c r="RU13" s="263"/>
      <c r="RV13" s="263"/>
      <c r="RW13" s="263"/>
      <c r="RX13" s="263"/>
      <c r="RY13" s="263"/>
      <c r="RZ13" s="263"/>
      <c r="SA13" s="263"/>
      <c r="SB13" s="263"/>
      <c r="SC13" s="263"/>
      <c r="SD13" s="263"/>
      <c r="SE13" s="263"/>
      <c r="SF13" s="263"/>
      <c r="SG13" s="263"/>
      <c r="SH13" s="263"/>
      <c r="SI13" s="263"/>
      <c r="SJ13" s="263"/>
      <c r="SK13" s="263"/>
      <c r="SL13" s="263"/>
      <c r="SM13" s="263"/>
      <c r="SN13" s="263"/>
      <c r="SO13" s="263"/>
      <c r="SP13" s="263"/>
      <c r="SQ13" s="263"/>
      <c r="SR13" s="263"/>
      <c r="SS13" s="263"/>
      <c r="ST13" s="263"/>
      <c r="SU13" s="263"/>
      <c r="SV13" s="263"/>
      <c r="SW13" s="263"/>
      <c r="SX13" s="263"/>
      <c r="SY13" s="263"/>
      <c r="SZ13" s="263"/>
      <c r="TA13" s="263"/>
      <c r="TB13" s="263"/>
      <c r="TC13" s="263"/>
      <c r="TD13" s="263"/>
      <c r="TE13" s="263"/>
      <c r="TF13" s="263"/>
      <c r="TG13" s="263"/>
      <c r="TH13" s="263"/>
      <c r="TI13" s="263"/>
      <c r="TJ13" s="263"/>
      <c r="TK13" s="263"/>
      <c r="TL13" s="263"/>
      <c r="TM13" s="263"/>
      <c r="TN13" s="263"/>
      <c r="TO13" s="263"/>
      <c r="TP13" s="263"/>
      <c r="TQ13" s="263"/>
      <c r="TR13" s="263"/>
      <c r="TS13" s="263"/>
      <c r="TT13" s="263"/>
      <c r="TU13" s="263"/>
      <c r="TV13" s="263"/>
      <c r="TW13" s="263"/>
      <c r="TX13" s="263"/>
      <c r="TY13" s="263"/>
      <c r="TZ13" s="263"/>
      <c r="UA13" s="263"/>
      <c r="UB13" s="263"/>
      <c r="UC13" s="263"/>
      <c r="UD13" s="263"/>
      <c r="UE13" s="263"/>
      <c r="UF13" s="263"/>
      <c r="UG13" s="263"/>
      <c r="UH13" s="263"/>
      <c r="UI13" s="263"/>
      <c r="UJ13" s="263"/>
      <c r="UK13" s="263"/>
      <c r="UL13" s="263"/>
      <c r="UM13" s="263"/>
      <c r="UN13" s="263"/>
      <c r="UO13" s="263"/>
      <c r="UP13" s="263"/>
      <c r="UQ13" s="263"/>
      <c r="UR13" s="263"/>
      <c r="US13" s="263"/>
      <c r="UT13" s="263"/>
      <c r="UU13" s="263"/>
      <c r="UV13" s="263"/>
      <c r="UW13" s="263"/>
      <c r="UX13" s="263"/>
      <c r="UY13" s="263"/>
      <c r="UZ13" s="263"/>
      <c r="VA13" s="263"/>
      <c r="VB13" s="263"/>
      <c r="VC13" s="263"/>
      <c r="VD13" s="263"/>
      <c r="VE13" s="263"/>
      <c r="VF13" s="263"/>
      <c r="VG13" s="263"/>
      <c r="VH13" s="263"/>
      <c r="VI13" s="263"/>
      <c r="VJ13" s="263"/>
      <c r="VK13" s="263"/>
      <c r="VL13" s="263"/>
      <c r="VM13" s="263"/>
      <c r="VN13" s="263"/>
      <c r="VO13" s="263"/>
      <c r="VP13" s="263"/>
      <c r="VQ13" s="263"/>
      <c r="VR13" s="263"/>
      <c r="VS13" s="263"/>
      <c r="VT13" s="263"/>
      <c r="VU13" s="263"/>
      <c r="VV13" s="263"/>
      <c r="VW13" s="263"/>
      <c r="VX13" s="263"/>
      <c r="VY13" s="263"/>
      <c r="VZ13" s="263"/>
      <c r="WA13" s="263"/>
      <c r="WB13" s="263"/>
      <c r="WC13" s="263"/>
      <c r="WD13" s="263"/>
      <c r="WE13" s="263"/>
      <c r="WF13" s="263"/>
      <c r="WG13" s="263"/>
      <c r="WH13" s="263"/>
      <c r="WI13" s="263"/>
      <c r="WJ13" s="263"/>
      <c r="WK13" s="263"/>
      <c r="WL13" s="263"/>
      <c r="WM13" s="263"/>
      <c r="WN13" s="263"/>
      <c r="WO13" s="263"/>
      <c r="WP13" s="263"/>
      <c r="WQ13" s="263"/>
      <c r="WR13" s="263"/>
      <c r="WS13" s="263"/>
      <c r="WT13" s="263"/>
      <c r="WU13" s="263"/>
      <c r="WV13" s="263"/>
      <c r="WW13" s="263"/>
      <c r="WX13" s="263"/>
      <c r="WY13" s="263"/>
      <c r="WZ13" s="263"/>
      <c r="XA13" s="263"/>
      <c r="XB13" s="263"/>
      <c r="XC13" s="263"/>
      <c r="XD13" s="263"/>
      <c r="XE13" s="263"/>
      <c r="XF13" s="263"/>
      <c r="XG13" s="263"/>
      <c r="XH13" s="263"/>
      <c r="XI13" s="263"/>
      <c r="XJ13" s="263"/>
      <c r="XK13" s="263"/>
      <c r="XL13" s="263"/>
      <c r="XM13" s="263"/>
      <c r="XN13" s="263"/>
      <c r="XO13" s="263"/>
      <c r="XP13" s="263"/>
      <c r="XQ13" s="263"/>
      <c r="XR13" s="263"/>
      <c r="XS13" s="263"/>
      <c r="XT13" s="263"/>
      <c r="XU13" s="263"/>
      <c r="XV13" s="263"/>
      <c r="XW13" s="263"/>
      <c r="XX13" s="263"/>
      <c r="XY13" s="263"/>
      <c r="XZ13" s="263"/>
      <c r="YA13" s="263"/>
      <c r="YB13" s="263"/>
      <c r="YC13" s="263"/>
      <c r="YD13" s="263"/>
      <c r="YE13" s="263"/>
      <c r="YF13" s="263"/>
      <c r="YG13" s="263"/>
      <c r="YH13" s="263"/>
      <c r="YI13" s="263"/>
      <c r="YJ13" s="263"/>
      <c r="YK13" s="263"/>
      <c r="YL13" s="263"/>
      <c r="YM13" s="263"/>
      <c r="YN13" s="263"/>
      <c r="YO13" s="263"/>
      <c r="YP13" s="263"/>
      <c r="YQ13" s="263"/>
      <c r="YR13" s="263"/>
      <c r="YS13" s="263"/>
      <c r="YT13" s="263"/>
      <c r="YU13" s="263"/>
      <c r="YV13" s="263"/>
      <c r="YW13" s="263"/>
      <c r="YX13" s="263"/>
      <c r="YY13" s="263"/>
      <c r="YZ13" s="263"/>
      <c r="ZA13" s="263"/>
      <c r="ZB13" s="263"/>
      <c r="ZC13" s="263"/>
      <c r="ZD13" s="263"/>
      <c r="ZE13" s="263"/>
      <c r="ZF13" s="263"/>
      <c r="ZG13" s="263"/>
      <c r="ZH13" s="263"/>
      <c r="ZI13" s="263"/>
      <c r="ZJ13" s="263"/>
      <c r="ZK13" s="263"/>
      <c r="ZL13" s="263"/>
      <c r="ZM13" s="263"/>
      <c r="ZN13" s="263"/>
      <c r="ZO13" s="263"/>
      <c r="ZP13" s="263"/>
      <c r="ZQ13" s="263"/>
      <c r="ZR13" s="263"/>
      <c r="ZS13" s="263"/>
      <c r="ZT13" s="263"/>
      <c r="ZU13" s="263"/>
      <c r="ZV13" s="263"/>
      <c r="ZW13" s="263"/>
      <c r="ZX13" s="263"/>
      <c r="ZY13" s="263"/>
      <c r="ZZ13" s="263"/>
      <c r="AAA13" s="263"/>
      <c r="AAB13" s="263"/>
      <c r="AAC13" s="263"/>
      <c r="AAD13" s="263"/>
      <c r="AAE13" s="263"/>
      <c r="AAF13" s="263"/>
      <c r="AAG13" s="263"/>
      <c r="AAH13" s="263"/>
      <c r="AAI13" s="263"/>
      <c r="AAJ13" s="263"/>
      <c r="AAK13" s="263"/>
      <c r="AAL13" s="263"/>
      <c r="AAM13" s="263"/>
      <c r="AAN13" s="263"/>
      <c r="AAO13" s="263"/>
      <c r="AAP13" s="263"/>
      <c r="AAQ13" s="263"/>
      <c r="AAR13" s="263"/>
      <c r="AAS13" s="263"/>
      <c r="AAT13" s="263"/>
      <c r="AAU13" s="263"/>
      <c r="AAV13" s="263"/>
      <c r="AAW13" s="263"/>
      <c r="AAX13" s="263"/>
      <c r="AAY13" s="263"/>
      <c r="AAZ13" s="263"/>
      <c r="ABA13" s="263"/>
      <c r="ABB13" s="263"/>
      <c r="ABC13" s="263"/>
      <c r="ABD13" s="263"/>
      <c r="ABE13" s="263"/>
      <c r="ABF13" s="263"/>
      <c r="ABG13" s="263"/>
      <c r="ABH13" s="263"/>
      <c r="ABI13" s="263"/>
      <c r="ABJ13" s="263"/>
      <c r="ABK13" s="263"/>
      <c r="ABL13" s="263"/>
      <c r="ABM13" s="263"/>
      <c r="ABN13" s="263"/>
      <c r="ABO13" s="263"/>
      <c r="ABP13" s="263"/>
      <c r="ABQ13" s="263"/>
      <c r="ABR13" s="263"/>
      <c r="ABS13" s="263"/>
      <c r="ABT13" s="263"/>
      <c r="ABU13" s="263"/>
      <c r="ABV13" s="263"/>
      <c r="ABW13" s="263"/>
      <c r="ABX13" s="263"/>
      <c r="ABY13" s="263"/>
      <c r="ABZ13" s="263"/>
      <c r="ACA13" s="263"/>
      <c r="ACB13" s="263"/>
      <c r="ACC13" s="263"/>
      <c r="ACD13" s="263"/>
      <c r="ACE13" s="263"/>
      <c r="ACF13" s="263"/>
      <c r="ACG13" s="263"/>
      <c r="ACH13" s="263"/>
      <c r="ACI13" s="263"/>
      <c r="ACJ13" s="263"/>
      <c r="ACK13" s="263"/>
      <c r="ACL13" s="263"/>
      <c r="ACM13" s="263"/>
      <c r="ACN13" s="263"/>
      <c r="ACO13" s="263"/>
      <c r="ACP13" s="263"/>
      <c r="ACQ13" s="263"/>
      <c r="ACR13" s="263"/>
      <c r="ACS13" s="263"/>
      <c r="ACT13" s="263"/>
      <c r="ACU13" s="263"/>
      <c r="ACV13" s="263"/>
      <c r="ACW13" s="263"/>
      <c r="ACX13" s="263"/>
      <c r="ACY13" s="263"/>
      <c r="ACZ13" s="263"/>
      <c r="ADA13" s="263"/>
      <c r="ADB13" s="263"/>
      <c r="ADC13" s="263"/>
      <c r="ADD13" s="263"/>
      <c r="ADE13" s="263"/>
      <c r="ADF13" s="263"/>
      <c r="ADG13" s="263"/>
      <c r="ADH13" s="263"/>
      <c r="ADI13" s="263"/>
      <c r="ADJ13" s="263"/>
      <c r="ADK13" s="263"/>
      <c r="ADL13" s="263"/>
      <c r="ADM13" s="263"/>
      <c r="ADN13" s="263"/>
      <c r="ADO13" s="263"/>
      <c r="ADP13" s="263"/>
      <c r="ADQ13" s="263"/>
      <c r="ADR13" s="263"/>
      <c r="ADS13" s="263"/>
      <c r="ADT13" s="263"/>
      <c r="ADU13" s="263"/>
      <c r="ADV13" s="263"/>
      <c r="ADW13" s="263"/>
      <c r="ADX13" s="263"/>
      <c r="ADY13" s="263"/>
      <c r="ADZ13" s="263"/>
      <c r="AEA13" s="263"/>
      <c r="AEB13" s="263"/>
      <c r="AEC13" s="263"/>
      <c r="AED13" s="263"/>
      <c r="AEE13" s="263"/>
      <c r="AEF13" s="263"/>
      <c r="AEG13" s="263"/>
      <c r="AEH13" s="263"/>
      <c r="AEI13" s="263"/>
      <c r="AEJ13" s="263"/>
      <c r="AEK13" s="263"/>
      <c r="AEL13" s="263"/>
      <c r="AEM13" s="263"/>
      <c r="AEN13" s="263"/>
      <c r="AEO13" s="263"/>
      <c r="AEP13" s="263"/>
      <c r="AEQ13" s="263"/>
      <c r="AER13" s="263"/>
      <c r="AES13" s="263"/>
      <c r="AET13" s="263"/>
      <c r="AEU13" s="263"/>
      <c r="AEV13" s="263"/>
      <c r="AEW13" s="263"/>
      <c r="AEX13" s="263"/>
      <c r="AEY13" s="263"/>
      <c r="AEZ13" s="263"/>
      <c r="AFA13" s="263"/>
      <c r="AFB13" s="263"/>
      <c r="AFC13" s="263"/>
      <c r="AFD13" s="263"/>
      <c r="AFE13" s="263"/>
      <c r="AFF13" s="263"/>
      <c r="AFG13" s="263"/>
      <c r="AFH13" s="263"/>
      <c r="AFI13" s="263"/>
      <c r="AFJ13" s="263"/>
      <c r="AFK13" s="263"/>
      <c r="AFL13" s="263"/>
      <c r="AFM13" s="263"/>
      <c r="AFN13" s="263"/>
      <c r="AFO13" s="263"/>
      <c r="AFP13" s="263"/>
      <c r="AFQ13" s="263"/>
      <c r="AFR13" s="263"/>
      <c r="AFS13" s="263"/>
      <c r="AFT13" s="263"/>
      <c r="AFU13" s="263"/>
      <c r="AFV13" s="263"/>
      <c r="AFW13" s="263"/>
      <c r="AFX13" s="263"/>
      <c r="AFY13" s="263"/>
      <c r="AFZ13" s="263"/>
      <c r="AGA13" s="263"/>
      <c r="AGB13" s="263"/>
      <c r="AGC13" s="263"/>
      <c r="AGD13" s="263"/>
      <c r="AGE13" s="263"/>
      <c r="AGF13" s="263"/>
      <c r="AGG13" s="263"/>
      <c r="AGH13" s="263"/>
      <c r="AGI13" s="263"/>
      <c r="AGJ13" s="263"/>
      <c r="AGK13" s="263"/>
      <c r="AGL13" s="263"/>
      <c r="AGM13" s="263"/>
      <c r="AGN13" s="263"/>
      <c r="AGO13" s="263"/>
      <c r="AGP13" s="263"/>
      <c r="AGQ13" s="263"/>
      <c r="AGR13" s="263"/>
      <c r="AGS13" s="263"/>
      <c r="AGT13" s="263"/>
      <c r="AGU13" s="263"/>
      <c r="AGV13" s="263"/>
      <c r="AGW13" s="263"/>
      <c r="AGX13" s="263"/>
      <c r="AGY13" s="263"/>
      <c r="AGZ13" s="263"/>
      <c r="AHA13" s="263"/>
      <c r="AHB13" s="263"/>
      <c r="AHC13" s="263"/>
      <c r="AHD13" s="263"/>
      <c r="AHE13" s="263"/>
      <c r="AHF13" s="263"/>
      <c r="AHG13" s="263"/>
      <c r="AHH13" s="263"/>
      <c r="AHI13" s="263"/>
      <c r="AHJ13" s="263"/>
      <c r="AHK13" s="263"/>
      <c r="AHL13" s="263"/>
      <c r="AHM13" s="263"/>
      <c r="AHN13" s="263"/>
      <c r="AHO13" s="263"/>
      <c r="AHP13" s="263"/>
    </row>
    <row r="14" spans="1:901" x14ac:dyDescent="0.45">
      <c r="A14" s="18">
        <v>44179</v>
      </c>
      <c r="B14" s="16">
        <v>5</v>
      </c>
      <c r="C14" s="20">
        <f>'Daily Feed Intake'!F12</f>
        <v>100.46162815348738</v>
      </c>
      <c r="D14" s="174">
        <f t="shared" si="17"/>
        <v>2.6062986859105868</v>
      </c>
      <c r="E14" s="170">
        <v>1.35</v>
      </c>
      <c r="F14" s="175">
        <f>F13-Dead!C12+'Theoritical Daily Growth'!C14/'Theoritical Daily Growth'!E14</f>
        <v>3928.9868226038197</v>
      </c>
      <c r="G14" s="21">
        <f>F14/Dead!B13</f>
        <v>78.579736452076389</v>
      </c>
      <c r="H14" s="20">
        <f>'Daily Feed Intake'!J12</f>
        <v>103.30941276234896</v>
      </c>
      <c r="I14" s="174">
        <f t="shared" si="18"/>
        <v>2.6047902085369277</v>
      </c>
      <c r="J14" s="170">
        <v>1.2</v>
      </c>
      <c r="K14" s="175">
        <f>K13-Dead!E12+'Theoritical Daily Growth'!H14/'Theoritical Daily Growth'!J14</f>
        <v>4052.2229764680919</v>
      </c>
      <c r="L14" s="21">
        <f>K14/Dead!D12</f>
        <v>81.044459529361845</v>
      </c>
      <c r="M14" s="20">
        <f>'Daily Feed Intake'!N12</f>
        <v>83.267860928556274</v>
      </c>
      <c r="N14" s="174">
        <f t="shared" si="19"/>
        <v>2.1398241794401915</v>
      </c>
      <c r="O14" s="170">
        <v>1.2</v>
      </c>
      <c r="P14" s="175">
        <f>P13-Dead!G12+'Theoritical Daily Growth'!M14/'Theoritical Daily Growth'!O14</f>
        <v>3960.7311320754716</v>
      </c>
      <c r="Q14" s="21">
        <f>P14/Dead!F12</f>
        <v>79.214622641509436</v>
      </c>
      <c r="R14" s="19">
        <f t="shared" si="0"/>
        <v>79.612939540982552</v>
      </c>
      <c r="S14" s="20">
        <f>'Daily Feed Intake'!R12</f>
        <v>67.851180047408008</v>
      </c>
      <c r="T14" s="175">
        <f t="shared" si="1"/>
        <v>1.7258695568340074</v>
      </c>
      <c r="U14" s="176">
        <v>1.3</v>
      </c>
      <c r="V14" s="175">
        <f>V13-Dead!I12+'Theoritical Daily Growth'!S14/'Theoritical Daily Growth'!U14</f>
        <v>3983.6131642077385</v>
      </c>
      <c r="W14" s="21">
        <f>V14/Dead!H12</f>
        <v>79.672263284154766</v>
      </c>
      <c r="X14" s="20">
        <f>'Daily Feed Intake'!V12</f>
        <v>52.402349788725132</v>
      </c>
      <c r="Y14" s="175">
        <f t="shared" si="2"/>
        <v>1.3993231211386095</v>
      </c>
      <c r="Z14" s="176">
        <v>1.2</v>
      </c>
      <c r="AA14" s="175">
        <f>AA13-Dead!K12+'Theoritical Daily Growth'!X14/'Theoritical Daily Growth'!Z14</f>
        <v>3788.504181181077</v>
      </c>
      <c r="AB14" s="21">
        <f>AA14/Dead!J12</f>
        <v>75.770083623621545</v>
      </c>
      <c r="AC14" s="20">
        <f>'Daily Feed Intake'!Z12</f>
        <v>73.127898588065563</v>
      </c>
      <c r="AD14" s="175">
        <f t="shared" si="3"/>
        <v>1.8746338242541598</v>
      </c>
      <c r="AE14" s="176">
        <v>1.2</v>
      </c>
      <c r="AF14" s="175">
        <f>AF13-Dead!M12+'Theoritical Daily Growth'!AC14/'Theoritical Daily Growth'!AE14</f>
        <v>3961.8563313751765</v>
      </c>
      <c r="AG14" s="21">
        <f>AF14/Dead!L12</f>
        <v>79.237126627503528</v>
      </c>
      <c r="AH14" s="72">
        <f t="shared" si="4"/>
        <v>78.226491178426613</v>
      </c>
      <c r="AI14" s="20">
        <f>'Daily Feed Intake'!AH12</f>
        <v>62.025855108105326</v>
      </c>
      <c r="AJ14" s="175">
        <f t="shared" si="5"/>
        <v>1.6126856373202325</v>
      </c>
      <c r="AK14" s="176">
        <v>1.2</v>
      </c>
      <c r="AL14" s="175">
        <f>AL13-Dead!O12+'Theoritical Daily Growth'!AI14/'Theoritical Daily Growth'!AK14</f>
        <v>3897.8100898316093</v>
      </c>
      <c r="AM14" s="21">
        <f>AL14/Dead!N12</f>
        <v>77.956201796632186</v>
      </c>
      <c r="AN14" s="20">
        <f>'Daily Feed Intake'!AL12</f>
        <v>106.91071728660724</v>
      </c>
      <c r="AO14" s="175">
        <f t="shared" si="6"/>
        <v>2.6948143724329614</v>
      </c>
      <c r="AP14" s="176">
        <v>1.2</v>
      </c>
      <c r="AQ14" s="175">
        <f>AQ13-Dead!Q12+'Theoritical Daily Growth'!AN14/'Theoritical Daily Growth'!AP14</f>
        <v>4056.3680211428778</v>
      </c>
      <c r="AR14" s="21">
        <f>AQ14/Dead!P12</f>
        <v>81.127360422857549</v>
      </c>
      <c r="AS14" s="20">
        <f>'Daily Feed Intake'!AP12</f>
        <v>67.499229742220408</v>
      </c>
      <c r="AT14" s="175">
        <f t="shared" si="7"/>
        <v>1.745488739770271</v>
      </c>
      <c r="AU14" s="176">
        <v>1.2</v>
      </c>
      <c r="AV14" s="175">
        <f>AV13-Dead!S12+'Theoritical Daily Growth'!AS14/'Theoritical Daily Growth'!AU14</f>
        <v>3923.3169710040743</v>
      </c>
      <c r="AW14" s="21">
        <f>AV14/Dead!R12</f>
        <v>78.466339420081482</v>
      </c>
      <c r="AX14" s="72">
        <f t="shared" si="8"/>
        <v>79.183300546523739</v>
      </c>
      <c r="AY14" s="20">
        <f>'Daily Feed Intake'!AP12</f>
        <v>67.499229742220408</v>
      </c>
      <c r="AZ14" s="175">
        <f t="shared" si="9"/>
        <v>1.6968997985398324</v>
      </c>
      <c r="BA14" s="176">
        <v>1.3</v>
      </c>
      <c r="BB14" s="175">
        <f>BB13-Dead!U12+'Theoritical Daily Growth'!AY14/'Theoritical Daily Growth'!BA14</f>
        <v>4029.7195116960693</v>
      </c>
      <c r="BC14" s="21">
        <f>BB14/Dead!T12</f>
        <v>80.594390233921388</v>
      </c>
      <c r="BD14" s="20">
        <f>'Daily Feed Intake'!AT12</f>
        <v>67.037075074458258</v>
      </c>
      <c r="BE14" s="175">
        <f t="shared" si="10"/>
        <v>1.7663800287671492</v>
      </c>
      <c r="BF14" s="176">
        <v>1.2</v>
      </c>
      <c r="BG14" s="175">
        <f>BG13-Dead!W12+'Theoritical Daily Growth'!BD14/'Theoritical Daily Growth'!BF14</f>
        <v>3851.0314063195369</v>
      </c>
      <c r="BH14" s="21">
        <f>BG14/Dead!V12</f>
        <v>77.020628126390733</v>
      </c>
      <c r="BI14" s="20">
        <f>'Daily Feed Intake'!AX12</f>
        <v>81.456300708637158</v>
      </c>
      <c r="BJ14" s="175">
        <f t="shared" si="11"/>
        <v>2.1043068387537738</v>
      </c>
      <c r="BK14" s="176">
        <v>1.2</v>
      </c>
      <c r="BL14" s="175">
        <f>BL13-Dead!Y12+'Theoritical Daily Growth'!BI14/'Theoritical Daily Growth'!BK14</f>
        <v>3938.8129115744077</v>
      </c>
      <c r="BM14" s="21">
        <f>BL14/Dead!X12</f>
        <v>78.776258231488157</v>
      </c>
      <c r="BN14" s="72">
        <f t="shared" si="12"/>
        <v>78.797092197266764</v>
      </c>
      <c r="BO14" s="20">
        <f>'Daily Feed Intake'!BB12</f>
        <v>102.11281633494895</v>
      </c>
      <c r="BP14" s="175">
        <f t="shared" si="13"/>
        <v>2.5807749904050303</v>
      </c>
      <c r="BQ14" s="176">
        <v>1.2</v>
      </c>
      <c r="BR14" s="175">
        <f>BR13-Dead!AA12+'Theoritical Daily Growth'!BO14/'Theoritical Daily Growth'!BQ14</f>
        <v>4041.7665912137777</v>
      </c>
      <c r="BS14" s="21">
        <f>BR14/Dead!Z12</f>
        <v>80.835331824275556</v>
      </c>
      <c r="BT14" s="20">
        <f>'Daily Feed Intake'!BF12</f>
        <v>19.36138187068164</v>
      </c>
      <c r="BU14" s="175">
        <f t="shared" si="14"/>
        <v>0.5097856166926189</v>
      </c>
      <c r="BV14" s="176">
        <v>1.2</v>
      </c>
      <c r="BW14" s="175">
        <f>BW13-Dead!AC12+'Theoritical Daily Growth'!BT14/'Theoritical Daily Growth'!BV14</f>
        <v>3814.0803736550811</v>
      </c>
      <c r="BX14" s="21">
        <f>BW14/Dead!AB12</f>
        <v>76.281607473101616</v>
      </c>
      <c r="BY14" s="20">
        <f>'Daily Feed Intake'!BJ12</f>
        <v>44.201253996081249</v>
      </c>
      <c r="BZ14" s="175">
        <f t="shared" si="15"/>
        <v>1.1651436573717806</v>
      </c>
      <c r="CA14" s="176">
        <v>1.2</v>
      </c>
      <c r="CB14" s="175">
        <f>CB13-Dead!AE13+'Theoritical Daily Growth'!BY14/'Theoritical Daily Growth'!CA14</f>
        <v>3830.4656371386341</v>
      </c>
      <c r="CC14" s="21">
        <f>CB14/Dead!AD12</f>
        <v>76.609312742772687</v>
      </c>
      <c r="CD14" s="72">
        <f t="shared" si="16"/>
        <v>77.908750680049948</v>
      </c>
    </row>
    <row r="15" spans="1:901" x14ac:dyDescent="0.45">
      <c r="A15" s="18">
        <v>44180</v>
      </c>
      <c r="B15" s="16">
        <v>6</v>
      </c>
      <c r="C15" s="20">
        <f>'Daily Feed Intake'!F13</f>
        <v>85.719525121899508</v>
      </c>
      <c r="D15" s="174">
        <f t="shared" si="17"/>
        <v>2.1817208606744942</v>
      </c>
      <c r="E15" s="170">
        <v>1.35</v>
      </c>
      <c r="F15" s="175">
        <f>F14-Dead!C13+'Theoritical Daily Growth'!C15/'Theoritical Daily Growth'!E15</f>
        <v>3992.4827671385601</v>
      </c>
      <c r="G15" s="21">
        <f>F15/Dead!B14</f>
        <v>79.8496553427712</v>
      </c>
      <c r="H15" s="20">
        <f>'Daily Feed Intake'!J13</f>
        <v>88.695781216875133</v>
      </c>
      <c r="I15" s="174">
        <f t="shared" si="18"/>
        <v>2.1888178842069093</v>
      </c>
      <c r="J15" s="170">
        <v>1.2</v>
      </c>
      <c r="K15" s="175">
        <f>K14-Dead!E13+'Theoritical Daily Growth'!H15/'Theoritical Daily Growth'!J15</f>
        <v>4126.1361274821547</v>
      </c>
      <c r="L15" s="21">
        <f>K15/Dead!D13</f>
        <v>82.522722549643092</v>
      </c>
      <c r="M15" s="20">
        <f>'Daily Feed Intake'!N13</f>
        <v>107.02437990248039</v>
      </c>
      <c r="N15" s="174">
        <f t="shared" si="19"/>
        <v>2.7021369624349711</v>
      </c>
      <c r="O15" s="170">
        <v>1.2</v>
      </c>
      <c r="P15" s="175">
        <f>P14-Dead!G13+'Theoritical Daily Growth'!M15/'Theoritical Daily Growth'!O15</f>
        <v>4049.9181153275385</v>
      </c>
      <c r="Q15" s="21">
        <f>P15/Dead!F13</f>
        <v>80.998362306550774</v>
      </c>
      <c r="R15" s="19">
        <f t="shared" si="0"/>
        <v>81.123580066321693</v>
      </c>
      <c r="S15" s="20">
        <f>'Daily Feed Intake'!R13</f>
        <v>86.082654849015768</v>
      </c>
      <c r="T15" s="175">
        <f t="shared" si="1"/>
        <v>2.1609190275415684</v>
      </c>
      <c r="U15" s="176">
        <v>1.3</v>
      </c>
      <c r="V15" s="175">
        <f>V14-Dead!I13+'Theoritical Daily Growth'!S15/'Theoritical Daily Growth'!U15</f>
        <v>4049.8305910146737</v>
      </c>
      <c r="W15" s="21">
        <f>V15/Dead!H13</f>
        <v>80.996611820293481</v>
      </c>
      <c r="X15" s="20">
        <f>'Daily Feed Intake'!V13</f>
        <v>78.703493764815008</v>
      </c>
      <c r="Y15" s="175">
        <f t="shared" si="2"/>
        <v>2.0774292438626518</v>
      </c>
      <c r="Z15" s="176">
        <v>1.2</v>
      </c>
      <c r="AA15" s="175">
        <f>AA14-Dead!K13+'Theoritical Daily Growth'!X15/'Theoritical Daily Growth'!Z15</f>
        <v>3854.0904259850895</v>
      </c>
      <c r="AB15" s="21">
        <f>AA15/Dead!J13</f>
        <v>77.081808519701795</v>
      </c>
      <c r="AC15" s="20">
        <f>'Daily Feed Intake'!Z13</f>
        <v>106.2516747397712</v>
      </c>
      <c r="AD15" s="175">
        <f t="shared" si="3"/>
        <v>2.6818659197288661</v>
      </c>
      <c r="AE15" s="176">
        <v>1.2</v>
      </c>
      <c r="AF15" s="175">
        <f>AF14-Dead!M13+'Theoritical Daily Growth'!AC15/'Theoritical Daily Growth'!AE15</f>
        <v>4050.3993936583192</v>
      </c>
      <c r="AG15" s="21">
        <f>AF15/Dead!L13</f>
        <v>81.007987873166385</v>
      </c>
      <c r="AH15" s="72">
        <f t="shared" si="4"/>
        <v>79.695469404387211</v>
      </c>
      <c r="AI15" s="20">
        <f>'Daily Feed Intake'!AH13</f>
        <v>71.804379547084736</v>
      </c>
      <c r="AJ15" s="175">
        <f t="shared" si="5"/>
        <v>1.842172345297274</v>
      </c>
      <c r="AK15" s="176">
        <v>1.2</v>
      </c>
      <c r="AL15" s="175">
        <f>AL14-Dead!O13+'Theoritical Daily Growth'!AI15/'Theoritical Daily Growth'!AK15</f>
        <v>3957.647072787513</v>
      </c>
      <c r="AM15" s="21">
        <f>AL15/Dead!N13</f>
        <v>79.152941455750266</v>
      </c>
      <c r="AN15" s="20">
        <f>'Daily Feed Intake'!AL13</f>
        <v>78.128645353007471</v>
      </c>
      <c r="AO15" s="175">
        <f t="shared" si="6"/>
        <v>1.926073890381248</v>
      </c>
      <c r="AP15" s="176">
        <v>1.2</v>
      </c>
      <c r="AQ15" s="175">
        <f>AQ14-Dead!Q13+'Theoritical Daily Growth'!AN15/'Theoritical Daily Growth'!AP15</f>
        <v>4121.4752256037173</v>
      </c>
      <c r="AR15" s="21">
        <f>AQ15/Dead!P13</f>
        <v>82.429504512074345</v>
      </c>
      <c r="AS15" s="20">
        <f>'Daily Feed Intake'!AP13</f>
        <v>92.619903461024961</v>
      </c>
      <c r="AT15" s="175">
        <f t="shared" si="7"/>
        <v>2.3607550484844264</v>
      </c>
      <c r="AU15" s="176">
        <v>1.2</v>
      </c>
      <c r="AV15" s="175">
        <f>AV14-Dead!S13+'Theoritical Daily Growth'!AS15/'Theoritical Daily Growth'!AU15</f>
        <v>4000.5002238882616</v>
      </c>
      <c r="AW15" s="21">
        <f>AV15/Dead!R13</f>
        <v>80.010004477765236</v>
      </c>
      <c r="AX15" s="72">
        <f t="shared" si="8"/>
        <v>80.530816815196616</v>
      </c>
      <c r="AY15" s="20">
        <f>'Daily Feed Intake'!AP13</f>
        <v>92.619903461024961</v>
      </c>
      <c r="AZ15" s="175">
        <f t="shared" si="9"/>
        <v>2.2984206020344615</v>
      </c>
      <c r="BA15" s="176">
        <v>1.3</v>
      </c>
      <c r="BB15" s="175">
        <f>BB14-Dead!U13+'Theoritical Daily Growth'!AY15/'Theoritical Daily Growth'!BA15</f>
        <v>4100.9655912814733</v>
      </c>
      <c r="BC15" s="21">
        <f>BB15/Dead!T13</f>
        <v>82.019311825629472</v>
      </c>
      <c r="BD15" s="20">
        <f>'Daily Feed Intake'!AT13</f>
        <v>74.02074560953065</v>
      </c>
      <c r="BE15" s="175">
        <f t="shared" si="10"/>
        <v>1.9221018423288554</v>
      </c>
      <c r="BF15" s="176">
        <v>1.2</v>
      </c>
      <c r="BG15" s="175">
        <f>BG14-Dead!W13+'Theoritical Daily Growth'!BD15/'Theoritical Daily Growth'!BF15</f>
        <v>3912.7153609941456</v>
      </c>
      <c r="BH15" s="21">
        <f>BG15/Dead!V13</f>
        <v>78.254307219882918</v>
      </c>
      <c r="BI15" s="20">
        <f>'Daily Feed Intake'!AX13</f>
        <v>52.936222655848837</v>
      </c>
      <c r="BJ15" s="175">
        <f t="shared" si="11"/>
        <v>1.3439638755192707</v>
      </c>
      <c r="BK15" s="176">
        <v>1.2</v>
      </c>
      <c r="BL15" s="175">
        <f>BL14-Dead!Y13+'Theoritical Daily Growth'!BI15/'Theoritical Daily Growth'!BK15</f>
        <v>3982.9264304542817</v>
      </c>
      <c r="BM15" s="21">
        <f>BL15/Dead!X13</f>
        <v>79.658528609085636</v>
      </c>
      <c r="BN15" s="72">
        <f t="shared" si="12"/>
        <v>79.977382551532671</v>
      </c>
      <c r="BO15" s="20">
        <f>'Daily Feed Intake'!BB13</f>
        <v>96.728093224708672</v>
      </c>
      <c r="BP15" s="175">
        <f t="shared" si="13"/>
        <v>2.3932132408383429</v>
      </c>
      <c r="BQ15" s="176">
        <v>1.2</v>
      </c>
      <c r="BR15" s="175">
        <f>BR14-Dead!AA13+'Theoritical Daily Growth'!BO15/'Theoritical Daily Growth'!BQ15</f>
        <v>4122.3733355677014</v>
      </c>
      <c r="BS15" s="21">
        <f>BR15/Dead!Z13</f>
        <v>82.447466711354025</v>
      </c>
      <c r="BT15" s="20">
        <f>'Daily Feed Intake'!BF13</f>
        <v>37.87781478807878</v>
      </c>
      <c r="BU15" s="175">
        <f t="shared" si="14"/>
        <v>0.99310478745312847</v>
      </c>
      <c r="BV15" s="176">
        <v>1.2</v>
      </c>
      <c r="BW15" s="175">
        <f>BW14-Dead!AC13+'Theoritical Daily Growth'!BT15/'Theoritical Daily Growth'!BV15</f>
        <v>3845.6452193118134</v>
      </c>
      <c r="BX15" s="21">
        <f>BW15/Dead!AB13</f>
        <v>76.912904386236264</v>
      </c>
      <c r="BY15" s="20">
        <f>'Daily Feed Intake'!BJ13</f>
        <v>44.242516242136745</v>
      </c>
      <c r="BZ15" s="175">
        <f t="shared" si="15"/>
        <v>1.1550166594154854</v>
      </c>
      <c r="CA15" s="176">
        <v>1.2</v>
      </c>
      <c r="CB15" s="175">
        <f>CB14-Dead!AE14+'Theoritical Daily Growth'!BY15/'Theoritical Daily Growth'!CA15</f>
        <v>3867.334400673748</v>
      </c>
      <c r="CC15" s="21">
        <f>CB15/Dead!AD13</f>
        <v>77.34668801347496</v>
      </c>
      <c r="CD15" s="72">
        <f t="shared" si="16"/>
        <v>78.902353037021754</v>
      </c>
    </row>
    <row r="16" spans="1:901" x14ac:dyDescent="0.45">
      <c r="A16" s="18">
        <v>44181</v>
      </c>
      <c r="B16" s="16">
        <v>7</v>
      </c>
      <c r="C16" s="20">
        <f>'Daily Feed Intake'!F14</f>
        <v>56.117553529785873</v>
      </c>
      <c r="D16" s="174">
        <f t="shared" si="17"/>
        <v>1.4055803569568244</v>
      </c>
      <c r="E16" s="170">
        <v>1.35</v>
      </c>
      <c r="F16" s="175">
        <f>F15-Dead!C14+'Theoritical Daily Growth'!C16/'Theoritical Daily Growth'!E16</f>
        <v>4034.051325308772</v>
      </c>
      <c r="G16" s="21">
        <f>F16/Dead!B15</f>
        <v>80.681026506175442</v>
      </c>
      <c r="H16" s="20">
        <f>'Daily Feed Intake'!J14</f>
        <v>58.462158151367397</v>
      </c>
      <c r="I16" s="174">
        <f t="shared" si="18"/>
        <v>1.416874197678061</v>
      </c>
      <c r="J16" s="170">
        <v>1.2</v>
      </c>
      <c r="K16" s="175">
        <f>K15-Dead!E14+'Theoritical Daily Growth'!H16/'Theoritical Daily Growth'!J16</f>
        <v>4174.8545926082943</v>
      </c>
      <c r="L16" s="21">
        <f>K16/Dead!D14</f>
        <v>83.49709185216588</v>
      </c>
      <c r="M16" s="20">
        <f>'Daily Feed Intake'!N14</f>
        <v>50.122217511129961</v>
      </c>
      <c r="N16" s="174">
        <f t="shared" si="19"/>
        <v>1.2376106401123201</v>
      </c>
      <c r="O16" s="170">
        <v>1.2</v>
      </c>
      <c r="P16" s="175">
        <f>P15-Dead!G14+'Theoritical Daily Growth'!M16/'Theoritical Daily Growth'!O16</f>
        <v>4091.686629920147</v>
      </c>
      <c r="Q16" s="21">
        <f>P16/Dead!F14</f>
        <v>81.833732598402946</v>
      </c>
      <c r="R16" s="19">
        <f t="shared" si="0"/>
        <v>82.003950318914761</v>
      </c>
      <c r="S16" s="20">
        <f>'Daily Feed Intake'!R14</f>
        <v>29.790786354735644</v>
      </c>
      <c r="T16" s="175">
        <f t="shared" si="1"/>
        <v>0.73560574165329828</v>
      </c>
      <c r="U16" s="176">
        <v>1.3</v>
      </c>
      <c r="V16" s="175">
        <f>V15-Dead!I14+'Theoritical Daily Growth'!S16/'Theoritical Daily Growth'!U16</f>
        <v>4072.7465805183165</v>
      </c>
      <c r="W16" s="21">
        <f>V16/Dead!H14</f>
        <v>81.45493161036633</v>
      </c>
      <c r="X16" s="20">
        <f>'Daily Feed Intake'!V14</f>
        <v>32.645573533958569</v>
      </c>
      <c r="Y16" s="175">
        <f t="shared" si="2"/>
        <v>0.84703704183625894</v>
      </c>
      <c r="Z16" s="176">
        <v>1.2</v>
      </c>
      <c r="AA16" s="175">
        <f>AA15-Dead!K14+'Theoritical Daily Growth'!X16/'Theoritical Daily Growth'!Z16</f>
        <v>3881.2950705967214</v>
      </c>
      <c r="AB16" s="21">
        <f>AA16/Dead!J14</f>
        <v>77.625901411934422</v>
      </c>
      <c r="AC16" s="20">
        <f>'Daily Feed Intake'!Z14</f>
        <v>22.772338452025153</v>
      </c>
      <c r="AD16" s="175">
        <f t="shared" si="3"/>
        <v>0.56222451760385994</v>
      </c>
      <c r="AE16" s="176">
        <v>1.2</v>
      </c>
      <c r="AF16" s="175">
        <f>AF15-Dead!M14+'Theoritical Daily Growth'!AC16/'Theoritical Daily Growth'!AE16</f>
        <v>4069.3763423683404</v>
      </c>
      <c r="AG16" s="21">
        <f>AF16/Dead!L14</f>
        <v>81.387526847366814</v>
      </c>
      <c r="AH16" s="72">
        <f t="shared" si="4"/>
        <v>80.156119956555855</v>
      </c>
      <c r="AI16" s="20">
        <f>'Daily Feed Intake'!AH14</f>
        <v>101.62170406803975</v>
      </c>
      <c r="AJ16" s="175">
        <f t="shared" si="5"/>
        <v>2.5677303255963126</v>
      </c>
      <c r="AK16" s="176">
        <v>1.2</v>
      </c>
      <c r="AL16" s="175">
        <f>AL15-Dead!O14+'Theoritical Daily Growth'!AI16/'Theoritical Daily Growth'!AK16</f>
        <v>4042.3318261775462</v>
      </c>
      <c r="AM16" s="21">
        <f>AL16/Dead!N14</f>
        <v>80.846636523550927</v>
      </c>
      <c r="AN16" s="20">
        <f>'Daily Feed Intake'!AL14</f>
        <v>39.29129828875908</v>
      </c>
      <c r="AO16" s="175">
        <f t="shared" si="6"/>
        <v>0.9533309346292056</v>
      </c>
      <c r="AP16" s="176">
        <v>1.2</v>
      </c>
      <c r="AQ16" s="175">
        <f>AQ15-Dead!Q14+'Theoritical Daily Growth'!AN16/'Theoritical Daily Growth'!AP16</f>
        <v>4154.2179741776836</v>
      </c>
      <c r="AR16" s="21">
        <f>AQ16/Dead!P14</f>
        <v>83.084359483553669</v>
      </c>
      <c r="AS16" s="20">
        <f>'Daily Feed Intake'!AP14</f>
        <v>16.210331724350425</v>
      </c>
      <c r="AT16" s="175">
        <f t="shared" si="7"/>
        <v>0.40520761947601869</v>
      </c>
      <c r="AU16" s="176">
        <v>1.2</v>
      </c>
      <c r="AV16" s="175">
        <f>AV15-Dead!S14+'Theoritical Daily Growth'!AS16/'Theoritical Daily Growth'!AU16</f>
        <v>4014.0088336585536</v>
      </c>
      <c r="AW16" s="21">
        <f>AV16/Dead!R14</f>
        <v>80.28017667317107</v>
      </c>
      <c r="AX16" s="72">
        <f t="shared" si="8"/>
        <v>81.403724226758555</v>
      </c>
      <c r="AY16" s="20">
        <f>'Daily Feed Intake'!AP14</f>
        <v>16.210331724350425</v>
      </c>
      <c r="AZ16" s="175">
        <f t="shared" si="9"/>
        <v>0.39528085187578971</v>
      </c>
      <c r="BA16" s="176">
        <v>1.3</v>
      </c>
      <c r="BB16" s="175">
        <f>BB15-Dead!U14+'Theoritical Daily Growth'!AY16/'Theoritical Daily Growth'!BA16</f>
        <v>4113.435077223281</v>
      </c>
      <c r="BC16" s="21">
        <f>BB16/Dead!T14</f>
        <v>82.268701544465614</v>
      </c>
      <c r="BD16" s="20">
        <f>'Daily Feed Intake'!AT14</f>
        <v>35.631097874088525</v>
      </c>
      <c r="BE16" s="175">
        <f t="shared" si="10"/>
        <v>0.91064886112838384</v>
      </c>
      <c r="BF16" s="176">
        <v>1.2</v>
      </c>
      <c r="BG16" s="175">
        <f>BG15-Dead!W14+'Theoritical Daily Growth'!BD16/'Theoritical Daily Growth'!BF16</f>
        <v>3942.4079425558862</v>
      </c>
      <c r="BH16" s="21">
        <f>BG16/Dead!V14</f>
        <v>78.848158851117716</v>
      </c>
      <c r="BI16" s="20">
        <f>'Daily Feed Intake'!AX14</f>
        <v>53.593509294443876</v>
      </c>
      <c r="BJ16" s="175">
        <f t="shared" si="11"/>
        <v>1.3455812009144026</v>
      </c>
      <c r="BK16" s="176">
        <v>1.2</v>
      </c>
      <c r="BL16" s="175">
        <f>BL15-Dead!Y14+'Theoritical Daily Growth'!BI16/'Theoritical Daily Growth'!BK16</f>
        <v>4027.5876881996514</v>
      </c>
      <c r="BM16" s="21">
        <f>BL16/Dead!X14</f>
        <v>80.551753763993034</v>
      </c>
      <c r="BN16" s="72">
        <f t="shared" si="12"/>
        <v>80.556204719858783</v>
      </c>
      <c r="BO16" s="20">
        <f>'Daily Feed Intake'!BB14</f>
        <v>6.7557657007321836</v>
      </c>
      <c r="BP16" s="175">
        <f t="shared" si="13"/>
        <v>0.16388049191090143</v>
      </c>
      <c r="BQ16" s="176">
        <v>1.2</v>
      </c>
      <c r="BR16" s="175">
        <f>BR15-Dead!AA14+'Theoritical Daily Growth'!BO16/'Theoritical Daily Growth'!BQ16</f>
        <v>4128.0031403183111</v>
      </c>
      <c r="BS16" s="21">
        <f>BR16/Dead!Z14</f>
        <v>82.560062806366219</v>
      </c>
      <c r="BT16" s="20">
        <f>'Daily Feed Intake'!BF14</f>
        <v>20.681773744457047</v>
      </c>
      <c r="BU16" s="175">
        <f t="shared" si="14"/>
        <v>0.5377972372645986</v>
      </c>
      <c r="BV16" s="176">
        <v>1.2</v>
      </c>
      <c r="BW16" s="175">
        <f>BW15-Dead!AC14+'Theoritical Daily Growth'!BT16/'Theoritical Daily Growth'!BV16</f>
        <v>3862.8800307655279</v>
      </c>
      <c r="BX16" s="21">
        <f>BW16/Dead!AB14</f>
        <v>77.257600615310551</v>
      </c>
      <c r="BY16" s="20">
        <f>'Daily Feed Intake'!BJ14</f>
        <v>16.730913684644719</v>
      </c>
      <c r="BZ16" s="175">
        <f t="shared" si="15"/>
        <v>0.43262133426398147</v>
      </c>
      <c r="CA16" s="176">
        <v>1.2</v>
      </c>
      <c r="CB16" s="175">
        <f>CB15-Dead!AE15+'Theoritical Daily Growth'!BY16/'Theoritical Daily Growth'!CA16</f>
        <v>3881.276828744285</v>
      </c>
      <c r="CC16" s="21">
        <f>CB16/Dead!AD14</f>
        <v>77.6255365748857</v>
      </c>
      <c r="CD16" s="72">
        <f t="shared" si="16"/>
        <v>79.147733332187485</v>
      </c>
    </row>
    <row r="17" spans="1:900" x14ac:dyDescent="0.45">
      <c r="A17" s="18">
        <v>44182</v>
      </c>
      <c r="B17" s="16">
        <v>8</v>
      </c>
      <c r="C17" s="20">
        <f>'Daily Feed Intake'!F15</f>
        <v>79.263832944668223</v>
      </c>
      <c r="D17" s="174">
        <f t="shared" si="17"/>
        <v>1.9648692233384328</v>
      </c>
      <c r="E17" s="170">
        <v>1.35</v>
      </c>
      <c r="F17" s="175">
        <f>F16-Dead!C15+'Theoritical Daily Growth'!C17/'Theoritical Daily Growth'!E17</f>
        <v>4092.7652756381558</v>
      </c>
      <c r="G17" s="21">
        <f>F17/Dead!B16</f>
        <v>81.85530551276311</v>
      </c>
      <c r="H17" s="20">
        <f>'Daily Feed Intake'!J15</f>
        <v>92.978164087343657</v>
      </c>
      <c r="I17" s="174">
        <f t="shared" si="18"/>
        <v>2.227099459989919</v>
      </c>
      <c r="J17" s="170">
        <v>1.2</v>
      </c>
      <c r="K17" s="175">
        <f>K16-Dead!E15+'Theoritical Daily Growth'!H17/'Theoritical Daily Growth'!J17</f>
        <v>4252.3363960144143</v>
      </c>
      <c r="L17" s="21">
        <f>K17/Dead!D15</f>
        <v>85.046727920288291</v>
      </c>
      <c r="M17" s="20">
        <f>'Daily Feed Intake'!N15</f>
        <v>89.530845876616496</v>
      </c>
      <c r="N17" s="174">
        <f t="shared" si="19"/>
        <v>2.1881159036454307</v>
      </c>
      <c r="O17" s="170">
        <v>1.2</v>
      </c>
      <c r="P17" s="175">
        <f>P16-Dead!G15+'Theoritical Daily Growth'!M17/'Theoritical Daily Growth'!O17</f>
        <v>4166.2956681506603</v>
      </c>
      <c r="Q17" s="21">
        <f>P17/Dead!F15</f>
        <v>83.3259133630132</v>
      </c>
      <c r="R17" s="19">
        <f t="shared" si="0"/>
        <v>83.409315598688195</v>
      </c>
      <c r="S17" s="20">
        <f>'Daily Feed Intake'!R15</f>
        <v>82.959909306400078</v>
      </c>
      <c r="T17" s="175">
        <f t="shared" si="1"/>
        <v>2.0369524021757872</v>
      </c>
      <c r="U17" s="176">
        <v>1.3</v>
      </c>
      <c r="V17" s="175">
        <f>V16-Dead!I15+'Theoritical Daily Growth'!S17/'Theoritical Daily Growth'!U17</f>
        <v>4136.5618953693938</v>
      </c>
      <c r="W17" s="21">
        <f>V17/Dead!H15</f>
        <v>82.731237907387879</v>
      </c>
      <c r="X17" s="20">
        <f>'Daily Feed Intake'!V15</f>
        <v>75.12728022261156</v>
      </c>
      <c r="Y17" s="175">
        <f t="shared" si="2"/>
        <v>1.9356240341464499</v>
      </c>
      <c r="Z17" s="176">
        <v>1.2</v>
      </c>
      <c r="AA17" s="175">
        <f>AA16-Dead!K15+'Theoritical Daily Growth'!X17/'Theoritical Daily Growth'!Z17</f>
        <v>3943.9011374488978</v>
      </c>
      <c r="AB17" s="21">
        <f>AA17/Dead!J15</f>
        <v>78.878022748977955</v>
      </c>
      <c r="AC17" s="20">
        <f>'Daily Feed Intake'!Z15</f>
        <v>85.082964031742762</v>
      </c>
      <c r="AD17" s="175">
        <f t="shared" si="3"/>
        <v>2.0908108976282409</v>
      </c>
      <c r="AE17" s="176">
        <v>1.2</v>
      </c>
      <c r="AF17" s="175">
        <f>AF16-Dead!M15+'Theoritical Daily Growth'!AC17/'Theoritical Daily Growth'!AE17</f>
        <v>4140.278812394793</v>
      </c>
      <c r="AG17" s="21">
        <f>AF17/Dead!L15</f>
        <v>82.805576247895857</v>
      </c>
      <c r="AH17" s="72">
        <f t="shared" si="4"/>
        <v>81.471612301420564</v>
      </c>
      <c r="AI17" s="20">
        <f>'Daily Feed Intake'!AH15</f>
        <v>74.069635208525455</v>
      </c>
      <c r="AJ17" s="175">
        <f t="shared" si="5"/>
        <v>1.8323492081689434</v>
      </c>
      <c r="AK17" s="176">
        <v>1.2</v>
      </c>
      <c r="AL17" s="175">
        <f>AL16-Dead!O15+'Theoritical Daily Growth'!AI17/'Theoritical Daily Growth'!AK17</f>
        <v>4104.0565221846509</v>
      </c>
      <c r="AM17" s="21">
        <f>AL17/Dead!N15</f>
        <v>82.081130443693013</v>
      </c>
      <c r="AN17" s="20">
        <f>'Daily Feed Intake'!AL15</f>
        <v>80.97815247463879</v>
      </c>
      <c r="AO17" s="175">
        <f t="shared" si="6"/>
        <v>1.9492995547656162</v>
      </c>
      <c r="AP17" s="176">
        <v>1.2</v>
      </c>
      <c r="AQ17" s="175">
        <f>AQ16-Dead!Q15+'Theoritical Daily Growth'!AN17/'Theoritical Daily Growth'!AP17</f>
        <v>4221.6997679065489</v>
      </c>
      <c r="AR17" s="21">
        <f>AQ17/Dead!P15</f>
        <v>84.433995358130971</v>
      </c>
      <c r="AS17" s="20">
        <f>'Daily Feed Intake'!AP15</f>
        <v>103.58837424257985</v>
      </c>
      <c r="AT17" s="175">
        <f t="shared" si="7"/>
        <v>2.5806713072966661</v>
      </c>
      <c r="AU17" s="176">
        <v>1.2</v>
      </c>
      <c r="AV17" s="175">
        <f>AV16-Dead!S15+'Theoritical Daily Growth'!AS17/'Theoritical Daily Growth'!AU17</f>
        <v>4100.3324788607033</v>
      </c>
      <c r="AW17" s="21">
        <f>AV17/Dead!R15</f>
        <v>82.006649577214063</v>
      </c>
      <c r="AX17" s="72">
        <f t="shared" si="8"/>
        <v>82.840591793012678</v>
      </c>
      <c r="AY17" s="20">
        <f>'Daily Feed Intake'!AP15</f>
        <v>103.58837424257985</v>
      </c>
      <c r="AZ17" s="175">
        <f t="shared" si="9"/>
        <v>2.5182936474715381</v>
      </c>
      <c r="BA17" s="176">
        <v>1.3</v>
      </c>
      <c r="BB17" s="175">
        <f>BB16-Dead!U15+'Theoritical Daily Growth'!AY17/'Theoritical Daily Growth'!BA17</f>
        <v>4193.1184420252657</v>
      </c>
      <c r="BC17" s="21">
        <f>BB17/Dead!T15</f>
        <v>83.862368840505312</v>
      </c>
      <c r="BD17" s="20">
        <f>'Daily Feed Intake'!AT15</f>
        <v>59.868542672280995</v>
      </c>
      <c r="BE17" s="175">
        <f t="shared" si="10"/>
        <v>1.5185780757500167</v>
      </c>
      <c r="BF17" s="176">
        <v>1.2</v>
      </c>
      <c r="BG17" s="175">
        <f>BG16-Dead!W15+'Theoritical Daily Growth'!BD17/'Theoritical Daily Growth'!BF17</f>
        <v>3992.298394782787</v>
      </c>
      <c r="BH17" s="21">
        <f>BG17/Dead!V15</f>
        <v>79.845967895655747</v>
      </c>
      <c r="BI17" s="20">
        <f>'Daily Feed Intake'!AX15</f>
        <v>70.189996918968887</v>
      </c>
      <c r="BJ17" s="175">
        <f t="shared" si="11"/>
        <v>1.7427304469277518</v>
      </c>
      <c r="BK17" s="176">
        <v>1.2</v>
      </c>
      <c r="BL17" s="175">
        <f>BL16-Dead!Y15+'Theoritical Daily Growth'!BI17/'Theoritical Daily Growth'!BK17</f>
        <v>4086.0793522987924</v>
      </c>
      <c r="BM17" s="21">
        <f>BL17/Dead!X15</f>
        <v>81.721587045975852</v>
      </c>
      <c r="BN17" s="72">
        <f t="shared" si="12"/>
        <v>81.809974594045642</v>
      </c>
      <c r="BO17" s="20">
        <f>'Daily Feed Intake'!BB15</f>
        <v>83.049658657316684</v>
      </c>
      <c r="BP17" s="175">
        <f t="shared" si="13"/>
        <v>2.0118603555837584</v>
      </c>
      <c r="BQ17" s="176">
        <v>1.2</v>
      </c>
      <c r="BR17" s="175">
        <f>BR16-Dead!AA15+'Theoritical Daily Growth'!BO17/'Theoritical Daily Growth'!BQ17</f>
        <v>4197.2111891994082</v>
      </c>
      <c r="BS17" s="21">
        <f>BR17/Dead!Z15</f>
        <v>83.944223783988164</v>
      </c>
      <c r="BT17" s="20">
        <f>'Daily Feed Intake'!BF15</f>
        <v>58.416097762194489</v>
      </c>
      <c r="BU17" s="175">
        <f t="shared" si="14"/>
        <v>1.5122420913138701</v>
      </c>
      <c r="BV17" s="176">
        <v>1.2</v>
      </c>
      <c r="BW17" s="175">
        <f>BW16-Dead!AC15+'Theoritical Daily Growth'!BT17/'Theoritical Daily Growth'!BV17</f>
        <v>3911.5601122340231</v>
      </c>
      <c r="BX17" s="21">
        <f>BW17/Dead!AB15</f>
        <v>78.23120224468046</v>
      </c>
      <c r="BY17" s="20">
        <f>'Daily Feed Intake'!BJ15</f>
        <v>62.552637929256477</v>
      </c>
      <c r="BZ17" s="175">
        <f t="shared" si="15"/>
        <v>1.6116510284965739</v>
      </c>
      <c r="CA17" s="176">
        <v>1.35</v>
      </c>
      <c r="CB17" s="175">
        <f>CB16-Dead!AE16+'Theoritical Daily Growth'!BY17/'Theoritical Daily Growth'!CA17</f>
        <v>3927.6121160992898</v>
      </c>
      <c r="CC17" s="21">
        <f>CB17/Dead!AD15</f>
        <v>78.552242321985801</v>
      </c>
      <c r="CD17" s="72">
        <f t="shared" si="16"/>
        <v>80.242556116884813</v>
      </c>
    </row>
    <row r="18" spans="1:900" x14ac:dyDescent="0.45">
      <c r="A18" s="18">
        <v>44183</v>
      </c>
      <c r="B18" s="16">
        <v>9</v>
      </c>
      <c r="C18" s="20">
        <f>'Daily Feed Intake'!F16</f>
        <v>99.92633029467882</v>
      </c>
      <c r="D18" s="174">
        <f t="shared" si="17"/>
        <v>2.4415358215014669</v>
      </c>
      <c r="E18" s="170">
        <v>1.35</v>
      </c>
      <c r="F18" s="175">
        <f>F17-Dead!C16+'Theoritical Daily Growth'!C18/'Theoritical Daily Growth'!E18</f>
        <v>4166.7847795601401</v>
      </c>
      <c r="G18" s="21">
        <f>F18/Dead!B17</f>
        <v>83.335695591202807</v>
      </c>
      <c r="H18" s="20">
        <f>'Daily Feed Intake'!J16</f>
        <v>108.71592113631546</v>
      </c>
      <c r="I18" s="174">
        <f t="shared" si="18"/>
        <v>2.5566161989961937</v>
      </c>
      <c r="J18" s="170">
        <v>1.2</v>
      </c>
      <c r="K18" s="175">
        <f>K17-Dead!E16+'Theoritical Daily Growth'!H18/'Theoritical Daily Growth'!J18</f>
        <v>4342.9329969613436</v>
      </c>
      <c r="L18" s="21">
        <f>K18/Dead!D16</f>
        <v>86.858659939226868</v>
      </c>
      <c r="M18" s="20">
        <f>'Daily Feed Intake'!N16</f>
        <v>106.2749629001484</v>
      </c>
      <c r="N18" s="174">
        <f t="shared" si="19"/>
        <v>2.5508262342629617</v>
      </c>
      <c r="O18" s="170">
        <v>1.2</v>
      </c>
      <c r="P18" s="175">
        <f>P17-Dead!G16+'Theoritical Daily Growth'!M18/'Theoritical Daily Growth'!O18</f>
        <v>4254.8581372341168</v>
      </c>
      <c r="Q18" s="21">
        <f>P18/Dead!F16</f>
        <v>85.097162744682336</v>
      </c>
      <c r="R18" s="19">
        <f t="shared" si="0"/>
        <v>85.097172758370675</v>
      </c>
      <c r="S18" s="20">
        <f>'Daily Feed Intake'!R16</f>
        <v>81.331546944244053</v>
      </c>
      <c r="T18" s="175">
        <f t="shared" si="1"/>
        <v>1.9661629392102005</v>
      </c>
      <c r="U18" s="176">
        <v>1.3</v>
      </c>
      <c r="V18" s="175">
        <f>V17-Dead!I16+'Theoritical Daily Growth'!S18/'Theoritical Daily Growth'!U18</f>
        <v>4199.1246237880432</v>
      </c>
      <c r="W18" s="21">
        <f>V18/Dead!H16</f>
        <v>83.982492475760864</v>
      </c>
      <c r="X18" s="20">
        <f>'Daily Feed Intake'!V16</f>
        <v>83.310316396990615</v>
      </c>
      <c r="Y18" s="175">
        <f t="shared" si="2"/>
        <v>2.1123834876570888</v>
      </c>
      <c r="Z18" s="176">
        <v>1.2</v>
      </c>
      <c r="AA18" s="175">
        <f>AA17-Dead!K16+'Theoritical Daily Growth'!X18/'Theoritical Daily Growth'!Z18</f>
        <v>4013.3264011130568</v>
      </c>
      <c r="AB18" s="21">
        <f>AA18/Dead!J16</f>
        <v>80.266528022261141</v>
      </c>
      <c r="AC18" s="20">
        <f>'Daily Feed Intake'!Z16</f>
        <v>77.930536947335867</v>
      </c>
      <c r="AD18" s="175">
        <f t="shared" si="3"/>
        <v>1.8822533572868201</v>
      </c>
      <c r="AE18" s="176">
        <v>1.2</v>
      </c>
      <c r="AF18" s="175">
        <f>AF17-Dead!M16+'Theoritical Daily Growth'!AC18/'Theoritical Daily Growth'!AE18</f>
        <v>4205.2209265175725</v>
      </c>
      <c r="AG18" s="21">
        <f>AF18/Dead!L16</f>
        <v>84.104418530351452</v>
      </c>
      <c r="AH18" s="72">
        <f t="shared" si="4"/>
        <v>82.784479676124477</v>
      </c>
      <c r="AI18" s="20">
        <f>'Daily Feed Intake'!AH16</f>
        <v>85.969914950302268</v>
      </c>
      <c r="AJ18" s="175">
        <f t="shared" si="5"/>
        <v>2.0947546527585148</v>
      </c>
      <c r="AK18" s="176">
        <v>1.2</v>
      </c>
      <c r="AL18" s="175">
        <f>AL17-Dead!O16+'Theoritical Daily Growth'!AI18/'Theoritical Daily Growth'!AK18</f>
        <v>4175.6981179765698</v>
      </c>
      <c r="AM18" s="21">
        <f>AL18/Dead!N16</f>
        <v>83.513962359531391</v>
      </c>
      <c r="AN18" s="20">
        <f>'Daily Feed Intake'!AL16</f>
        <v>85.672664207398299</v>
      </c>
      <c r="AO18" s="175">
        <f t="shared" si="6"/>
        <v>2.0293405243708635</v>
      </c>
      <c r="AP18" s="176">
        <v>1.2</v>
      </c>
      <c r="AQ18" s="175">
        <f>AQ17-Dead!Q16+'Theoritical Daily Growth'!AN18/'Theoritical Daily Growth'!AP18</f>
        <v>4293.0936547460478</v>
      </c>
      <c r="AR18" s="21">
        <f>AQ18/Dead!P16</f>
        <v>85.861873094920952</v>
      </c>
      <c r="AS18" s="20">
        <f>'Daily Feed Intake'!AP16</f>
        <v>59.591249871623702</v>
      </c>
      <c r="AT18" s="175">
        <f t="shared" si="7"/>
        <v>1.4533272650168458</v>
      </c>
      <c r="AU18" s="176">
        <v>1.2</v>
      </c>
      <c r="AV18" s="175">
        <f>AV17-Dead!S16+'Theoritical Daily Growth'!AS18/'Theoritical Daily Growth'!AU18</f>
        <v>4149.9918537537233</v>
      </c>
      <c r="AW18" s="21">
        <f>AV18/Dead!R16</f>
        <v>82.999837075074467</v>
      </c>
      <c r="AX18" s="72">
        <f t="shared" si="8"/>
        <v>84.125224176508937</v>
      </c>
      <c r="AY18" s="20">
        <f>'Daily Feed Intake'!AP16</f>
        <v>59.591249871623702</v>
      </c>
      <c r="AZ18" s="175">
        <f t="shared" si="9"/>
        <v>1.4211678180700584</v>
      </c>
      <c r="BA18" s="176">
        <v>1.3</v>
      </c>
      <c r="BB18" s="175">
        <f>BB17-Dead!U16+'Theoritical Daily Growth'!AY18/'Theoritical Daily Growth'!BA18</f>
        <v>4238.9578650034382</v>
      </c>
      <c r="BC18" s="21">
        <f>BB18/Dead!T16</f>
        <v>84.779157300068761</v>
      </c>
      <c r="BD18" s="20">
        <f>'Daily Feed Intake'!AT16</f>
        <v>65.804662627092526</v>
      </c>
      <c r="BE18" s="175">
        <f t="shared" si="10"/>
        <v>1.6482901857508281</v>
      </c>
      <c r="BF18" s="176">
        <v>1.2</v>
      </c>
      <c r="BG18" s="175">
        <f>BG17-Dead!W16+'Theoritical Daily Growth'!BD18/'Theoritical Daily Growth'!BF18</f>
        <v>4047.1356136386976</v>
      </c>
      <c r="BH18" s="21">
        <f>BG18/Dead!V16</f>
        <v>80.942712272773946</v>
      </c>
      <c r="BI18" s="20">
        <f>'Daily Feed Intake'!AX16</f>
        <v>92.393961179007903</v>
      </c>
      <c r="BJ18" s="175">
        <f t="shared" si="11"/>
        <v>2.2611886165898336</v>
      </c>
      <c r="BK18" s="176">
        <v>1.2</v>
      </c>
      <c r="BL18" s="175">
        <f>BL17-Dead!Y16+'Theoritical Daily Growth'!BI18/'Theoritical Daily Growth'!BK18</f>
        <v>4163.0743199479657</v>
      </c>
      <c r="BM18" s="21">
        <f>BL18/Dead!X16</f>
        <v>83.26148639895932</v>
      </c>
      <c r="BN18" s="72">
        <f t="shared" si="12"/>
        <v>82.99445199060068</v>
      </c>
      <c r="BO18" s="20">
        <f>'Daily Feed Intake'!BB16</f>
        <v>79.624892234711766</v>
      </c>
      <c r="BP18" s="175">
        <f t="shared" si="13"/>
        <v>1.8970904404240787</v>
      </c>
      <c r="BQ18" s="176">
        <v>1.2</v>
      </c>
      <c r="BR18" s="175">
        <f>BR17-Dead!AA16+'Theoritical Daily Growth'!BO18/'Theoritical Daily Growth'!BQ18</f>
        <v>4263.5652660616679</v>
      </c>
      <c r="BS18" s="21">
        <f>BR18/Dead!Z16</f>
        <v>85.271305321233356</v>
      </c>
      <c r="BT18" s="20">
        <f>'Daily Feed Intake'!BF16</f>
        <v>50.803213364958239</v>
      </c>
      <c r="BU18" s="175">
        <f t="shared" si="14"/>
        <v>1.2987966925540311</v>
      </c>
      <c r="BV18" s="176">
        <v>1.2</v>
      </c>
      <c r="BW18" s="175">
        <f>BW17-Dead!AC16+'Theoritical Daily Growth'!BT18/'Theoritical Daily Growth'!BV18</f>
        <v>3953.8961233714881</v>
      </c>
      <c r="BX18" s="21">
        <f>BW18/Dead!AB16</f>
        <v>79.077922467429758</v>
      </c>
      <c r="BY18" s="20">
        <f>'Daily Feed Intake'!BJ16</f>
        <v>63.749243064865418</v>
      </c>
      <c r="BZ18" s="175">
        <f t="shared" si="15"/>
        <v>1.6231043489136092</v>
      </c>
      <c r="CA18" s="176">
        <v>1.35</v>
      </c>
      <c r="CB18" s="175">
        <f>CB17-Dead!AE17+'Theoritical Daily Growth'!BY18/'Theoritical Daily Growth'!CA18</f>
        <v>3974.8337776288199</v>
      </c>
      <c r="CC18" s="21">
        <f>CB18/Dead!AD16</f>
        <v>79.496675552576392</v>
      </c>
      <c r="CD18" s="72">
        <f t="shared" si="16"/>
        <v>81.281967780413169</v>
      </c>
    </row>
    <row r="19" spans="1:900" x14ac:dyDescent="0.45">
      <c r="A19" s="18">
        <v>44184</v>
      </c>
      <c r="B19" s="16">
        <v>10</v>
      </c>
      <c r="C19" s="20">
        <f>'Daily Feed Intake'!F17</f>
        <v>93.470638117447521</v>
      </c>
      <c r="D19" s="174">
        <f t="shared" si="17"/>
        <v>2.243231725717175</v>
      </c>
      <c r="E19" s="170">
        <v>1.35</v>
      </c>
      <c r="F19" s="175">
        <f>F18-Dead!C17+'Theoritical Daily Growth'!C19/'Theoritical Daily Growth'!E19</f>
        <v>4236.0222892767679</v>
      </c>
      <c r="G19" s="21">
        <f>F19/Dead!B18</f>
        <v>84.720445785535361</v>
      </c>
      <c r="H19" s="20">
        <f>'Daily Feed Intake'!J17</f>
        <v>90.622853508585962</v>
      </c>
      <c r="I19" s="174">
        <f t="shared" si="18"/>
        <v>2.0866739959376028</v>
      </c>
      <c r="J19" s="170">
        <v>1.2</v>
      </c>
      <c r="K19" s="175">
        <f>K18-Dead!E17+'Theoritical Daily Growth'!H19/'Theoritical Daily Growth'!J19</f>
        <v>4418.4520415518318</v>
      </c>
      <c r="L19" s="21">
        <f>K19/Dead!D17</f>
        <v>88.369040831036642</v>
      </c>
      <c r="M19" s="20">
        <f>'Daily Feed Intake'!N17</f>
        <v>98.555967776128895</v>
      </c>
      <c r="N19" s="174">
        <f t="shared" si="19"/>
        <v>2.3163161872230007</v>
      </c>
      <c r="O19" s="170">
        <v>1.2</v>
      </c>
      <c r="P19" s="175">
        <f>P18-Dead!G17+'Theoritical Daily Growth'!M19/'Theoritical Daily Growth'!O19</f>
        <v>4336.9881103808912</v>
      </c>
      <c r="Q19" s="21">
        <f>P19/Dead!F17</f>
        <v>86.739762207617829</v>
      </c>
      <c r="R19" s="19">
        <f t="shared" si="0"/>
        <v>86.609749608063282</v>
      </c>
      <c r="S19" s="20">
        <f>'Daily Feed Intake'!R17</f>
        <v>98.027414201793263</v>
      </c>
      <c r="T19" s="175">
        <f t="shared" si="1"/>
        <v>2.3344726099927571</v>
      </c>
      <c r="U19" s="176">
        <v>1.3</v>
      </c>
      <c r="V19" s="175">
        <f>V18-Dead!I17+'Theoritical Daily Growth'!S19/'Theoritical Daily Growth'!U19</f>
        <v>4274.5303270201921</v>
      </c>
      <c r="W19" s="21">
        <f>V19/Dead!H17</f>
        <v>85.490606540403846</v>
      </c>
      <c r="X19" s="20">
        <f>'Daily Feed Intake'!V17</f>
        <v>82.568277852210656</v>
      </c>
      <c r="Y19" s="175">
        <f t="shared" si="2"/>
        <v>2.05735266957881</v>
      </c>
      <c r="Z19" s="176">
        <v>1.2</v>
      </c>
      <c r="AA19" s="175">
        <f>AA18-Dead!K17+'Theoritical Daily Growth'!X19/'Theoritical Daily Growth'!Z19</f>
        <v>4082.1332993232322</v>
      </c>
      <c r="AB19" s="21">
        <f>AA19/Dead!J17</f>
        <v>81.64266598646465</v>
      </c>
      <c r="AC19" s="20">
        <f>'Daily Feed Intake'!Z17</f>
        <v>86.123879212614654</v>
      </c>
      <c r="AD19" s="175">
        <f t="shared" si="3"/>
        <v>2.0480227012457006</v>
      </c>
      <c r="AE19" s="176">
        <v>1.2</v>
      </c>
      <c r="AF19" s="175">
        <f>AF18-Dead!M17+'Theoritical Daily Growth'!AC19/'Theoritical Daily Growth'!AE19</f>
        <v>4276.9908258614178</v>
      </c>
      <c r="AG19" s="21">
        <f>AF19/Dead!L17</f>
        <v>85.53981651722836</v>
      </c>
      <c r="AH19" s="72">
        <f t="shared" si="4"/>
        <v>84.224363014698952</v>
      </c>
      <c r="AI19" s="20">
        <f>'Daily Feed Intake'!AH17</f>
        <v>86.185165488267231</v>
      </c>
      <c r="AJ19" s="175">
        <f t="shared" si="5"/>
        <v>2.0639702165545968</v>
      </c>
      <c r="AK19" s="176">
        <v>1.2</v>
      </c>
      <c r="AL19" s="175">
        <f>AL18-Dead!O17+'Theoritical Daily Growth'!AI19/'Theoritical Daily Growth'!AK19</f>
        <v>4247.519089216793</v>
      </c>
      <c r="AM19" s="21">
        <f>AL19/Dead!N17</f>
        <v>84.95038178433586</v>
      </c>
      <c r="AN19" s="20">
        <f>'Daily Feed Intake'!AL17</f>
        <v>92.560681422276872</v>
      </c>
      <c r="AO19" s="175">
        <f t="shared" si="6"/>
        <v>2.1560368551464126</v>
      </c>
      <c r="AP19" s="176">
        <v>1.2</v>
      </c>
      <c r="AQ19" s="175">
        <f>AQ18-Dead!Q17+'Theoritical Daily Growth'!AN19/'Theoritical Daily Growth'!AP19</f>
        <v>4370.2275559312784</v>
      </c>
      <c r="AR19" s="21">
        <f>AQ19/Dead!P17</f>
        <v>87.404551118625562</v>
      </c>
      <c r="AS19" s="20">
        <f>'Daily Feed Intake'!AP17</f>
        <v>85.37948033275137</v>
      </c>
      <c r="AT19" s="175">
        <f t="shared" si="7"/>
        <v>2.0573409139472041</v>
      </c>
      <c r="AU19" s="176">
        <v>1.2</v>
      </c>
      <c r="AV19" s="175">
        <f>AV18-Dead!S17+'Theoritical Daily Growth'!AS19/'Theoritical Daily Growth'!AU19</f>
        <v>4221.1414206976824</v>
      </c>
      <c r="AW19" s="21">
        <f>AV19/Dead!R17</f>
        <v>84.422828413953653</v>
      </c>
      <c r="AX19" s="72">
        <f t="shared" si="8"/>
        <v>85.592587105638358</v>
      </c>
      <c r="AY19" s="20">
        <f>'Daily Feed Intake'!AP17</f>
        <v>85.37948033275137</v>
      </c>
      <c r="AZ19" s="175">
        <f t="shared" si="9"/>
        <v>2.0141620429313263</v>
      </c>
      <c r="BA19" s="176">
        <v>1.3</v>
      </c>
      <c r="BB19" s="175">
        <f>BB18-Dead!U17+'Theoritical Daily Growth'!AY19/'Theoritical Daily Growth'!BA19</f>
        <v>4304.6343883363243</v>
      </c>
      <c r="BC19" s="21">
        <f>BB19/Dead!T17</f>
        <v>86.092687766726485</v>
      </c>
      <c r="BD19" s="20">
        <f>'Daily Feed Intake'!AT17</f>
        <v>73.33264865975147</v>
      </c>
      <c r="BE19" s="175">
        <f t="shared" si="10"/>
        <v>1.8119642053165492</v>
      </c>
      <c r="BF19" s="176">
        <v>1.2</v>
      </c>
      <c r="BG19" s="175">
        <f>BG18-Dead!W17+'Theoritical Daily Growth'!BD19/'Theoritical Daily Growth'!BF19</f>
        <v>4108.2461541884904</v>
      </c>
      <c r="BH19" s="21">
        <f>BG19/Dead!V17</f>
        <v>82.164923083769807</v>
      </c>
      <c r="BI19" s="20">
        <f>'Daily Feed Intake'!AX17</f>
        <v>84.609222553147788</v>
      </c>
      <c r="BJ19" s="175">
        <f t="shared" si="11"/>
        <v>2.0323735790094015</v>
      </c>
      <c r="BK19" s="176">
        <v>1.2</v>
      </c>
      <c r="BL19" s="175">
        <f>BL18-Dead!Y17+'Theoritical Daily Growth'!BI19/'Theoritical Daily Growth'!BK19</f>
        <v>4233.5820054089218</v>
      </c>
      <c r="BM19" s="21">
        <f>BL19/Dead!X17</f>
        <v>84.671640108178437</v>
      </c>
      <c r="BN19" s="72">
        <f t="shared" si="12"/>
        <v>84.309750319558248</v>
      </c>
      <c r="BO19" s="20">
        <f>'Daily Feed Intake'!BB17</f>
        <v>86.577580695060334</v>
      </c>
      <c r="BP19" s="175">
        <f t="shared" si="13"/>
        <v>2.0306380996257998</v>
      </c>
      <c r="BQ19" s="176">
        <v>1.2</v>
      </c>
      <c r="BR19" s="175">
        <f>BR18-Dead!AA17+'Theoritical Daily Growth'!BO19/'Theoritical Daily Growth'!BQ19</f>
        <v>4335.7132499742183</v>
      </c>
      <c r="BS19" s="21">
        <f>BR19/Dead!Z17</f>
        <v>86.714264999484371</v>
      </c>
      <c r="BT19" s="20">
        <f>'Daily Feed Intake'!BF17</f>
        <v>48.090220686810369</v>
      </c>
      <c r="BU19" s="175">
        <f t="shared" si="14"/>
        <v>1.216274256740054</v>
      </c>
      <c r="BV19" s="176">
        <v>1.2</v>
      </c>
      <c r="BW19" s="175">
        <f>BW18-Dead!AC17+'Theoritical Daily Growth'!BT19/'Theoritical Daily Growth'!BV19</f>
        <v>3993.9713072771633</v>
      </c>
      <c r="BX19" s="21">
        <f>BW19/Dead!AB17</f>
        <v>79.879426145543263</v>
      </c>
      <c r="BY19" s="20">
        <f>'Daily Feed Intake'!BJ17</f>
        <v>83.534490048468598</v>
      </c>
      <c r="BZ19" s="175">
        <f t="shared" si="15"/>
        <v>2.1015844868436475</v>
      </c>
      <c r="CA19" s="176">
        <v>1.35</v>
      </c>
      <c r="CB19" s="175">
        <f>CB18-Dead!AE18+'Theoritical Daily Growth'!BY19/'Theoritical Daily Growth'!CA19</f>
        <v>4036.7111776647225</v>
      </c>
      <c r="CC19" s="21">
        <f>CB19/Dead!AD17</f>
        <v>80.734223553294456</v>
      </c>
      <c r="CD19" s="72">
        <f t="shared" si="16"/>
        <v>82.44263823277403</v>
      </c>
    </row>
    <row r="20" spans="1:900" s="264" customFormat="1" x14ac:dyDescent="0.45">
      <c r="A20" s="253">
        <v>44185</v>
      </c>
      <c r="B20" s="254">
        <v>11</v>
      </c>
      <c r="C20" s="255">
        <f>'Daily Feed Intake'!F18</f>
        <v>0</v>
      </c>
      <c r="D20" s="256">
        <f t="shared" si="17"/>
        <v>0</v>
      </c>
      <c r="E20" s="170">
        <v>1.35</v>
      </c>
      <c r="F20" s="175">
        <f>F19-Dead!C18+'Theoritical Daily Growth'!C20/'Theoritical Daily Growth'!E20</f>
        <v>4236.0222892767679</v>
      </c>
      <c r="G20" s="259">
        <f>F20/Dead!B19</f>
        <v>84.720445785535361</v>
      </c>
      <c r="H20" s="255">
        <f>'Daily Feed Intake'!J18</f>
        <v>0</v>
      </c>
      <c r="I20" s="256">
        <f t="shared" si="18"/>
        <v>0</v>
      </c>
      <c r="J20" s="257">
        <v>1.2</v>
      </c>
      <c r="K20" s="175">
        <f>K19-Dead!E18+'Theoritical Daily Growth'!H20/'Theoritical Daily Growth'!J20</f>
        <v>4418.4520415518318</v>
      </c>
      <c r="L20" s="259">
        <f>K20/Dead!D18</f>
        <v>88.369040831036642</v>
      </c>
      <c r="M20" s="255">
        <f>'Daily Feed Intake'!N18</f>
        <v>0</v>
      </c>
      <c r="N20" s="256">
        <f t="shared" si="19"/>
        <v>0</v>
      </c>
      <c r="O20" s="257">
        <v>1.2</v>
      </c>
      <c r="P20" s="175">
        <f>P19-Dead!G18+'Theoritical Daily Growth'!M20/'Theoritical Daily Growth'!O20</f>
        <v>4336.9881103808912</v>
      </c>
      <c r="Q20" s="259">
        <f>P20/Dead!F18</f>
        <v>86.739762207617829</v>
      </c>
      <c r="R20" s="260">
        <f t="shared" si="0"/>
        <v>86.609749608063282</v>
      </c>
      <c r="S20" s="255">
        <f>'Daily Feed Intake'!R18</f>
        <v>0</v>
      </c>
      <c r="T20" s="258">
        <f t="shared" si="1"/>
        <v>0</v>
      </c>
      <c r="U20" s="261">
        <v>1.3</v>
      </c>
      <c r="V20" s="175">
        <f>V19-Dead!I18+'Theoritical Daily Growth'!S20/'Theoritical Daily Growth'!U20</f>
        <v>4274.5303270201921</v>
      </c>
      <c r="W20" s="259">
        <f>V20/Dead!H18</f>
        <v>85.490606540403846</v>
      </c>
      <c r="X20" s="255">
        <f>'Daily Feed Intake'!V18</f>
        <v>0</v>
      </c>
      <c r="Y20" s="258">
        <f t="shared" si="2"/>
        <v>0</v>
      </c>
      <c r="Z20" s="261">
        <v>1.2</v>
      </c>
      <c r="AA20" s="175">
        <f>AA19-Dead!K18+'Theoritical Daily Growth'!X20/'Theoritical Daily Growth'!Z20</f>
        <v>4082.1332993232322</v>
      </c>
      <c r="AB20" s="259">
        <f>AA20/Dead!J18</f>
        <v>81.64266598646465</v>
      </c>
      <c r="AC20" s="255">
        <f>'Daily Feed Intake'!Z18</f>
        <v>0</v>
      </c>
      <c r="AD20" s="258">
        <f t="shared" si="3"/>
        <v>0</v>
      </c>
      <c r="AE20" s="261">
        <v>1.2</v>
      </c>
      <c r="AF20" s="175">
        <f>AF19-Dead!M18+'Theoritical Daily Growth'!AC20/'Theoritical Daily Growth'!AE20</f>
        <v>4276.9908258614178</v>
      </c>
      <c r="AG20" s="259">
        <f>AF20/Dead!L18</f>
        <v>85.53981651722836</v>
      </c>
      <c r="AH20" s="262">
        <f t="shared" si="4"/>
        <v>84.224363014698952</v>
      </c>
      <c r="AI20" s="255">
        <f>'Daily Feed Intake'!AH18</f>
        <v>0</v>
      </c>
      <c r="AJ20" s="258">
        <f t="shared" si="5"/>
        <v>0</v>
      </c>
      <c r="AK20" s="261">
        <v>1.2</v>
      </c>
      <c r="AL20" s="175">
        <f>AL19-Dead!O18+'Theoritical Daily Growth'!AI20/'Theoritical Daily Growth'!AK20</f>
        <v>4247.519089216793</v>
      </c>
      <c r="AM20" s="259">
        <f>AL20/Dead!N18</f>
        <v>84.95038178433586</v>
      </c>
      <c r="AN20" s="255">
        <f>'Daily Feed Intake'!AL18</f>
        <v>0</v>
      </c>
      <c r="AO20" s="258">
        <f t="shared" si="6"/>
        <v>0</v>
      </c>
      <c r="AP20" s="261">
        <v>1.2</v>
      </c>
      <c r="AQ20" s="175">
        <f>AQ19-Dead!Q18+'Theoritical Daily Growth'!AN20/'Theoritical Daily Growth'!AP20</f>
        <v>4370.2275559312784</v>
      </c>
      <c r="AR20" s="259">
        <f>AQ20/Dead!P18</f>
        <v>87.404551118625562</v>
      </c>
      <c r="AS20" s="255">
        <f>'Daily Feed Intake'!AP18</f>
        <v>0</v>
      </c>
      <c r="AT20" s="258">
        <f t="shared" si="7"/>
        <v>0</v>
      </c>
      <c r="AU20" s="261">
        <v>1.2</v>
      </c>
      <c r="AV20" s="175">
        <f>AV19-Dead!S18+'Theoritical Daily Growth'!AS20/'Theoritical Daily Growth'!AU20</f>
        <v>4221.1414206976824</v>
      </c>
      <c r="AW20" s="259">
        <f>AV20/Dead!R18</f>
        <v>84.422828413953653</v>
      </c>
      <c r="AX20" s="262">
        <f t="shared" si="8"/>
        <v>85.592587105638358</v>
      </c>
      <c r="AY20" s="255">
        <f>'Daily Feed Intake'!AP18</f>
        <v>0</v>
      </c>
      <c r="AZ20" s="258">
        <f t="shared" si="9"/>
        <v>0</v>
      </c>
      <c r="BA20" s="261">
        <v>1.3</v>
      </c>
      <c r="BB20" s="175">
        <f>BB19-Dead!U18+'Theoritical Daily Growth'!AY20/'Theoritical Daily Growth'!BA20</f>
        <v>4304.6343883363243</v>
      </c>
      <c r="BC20" s="259">
        <f>BB20/Dead!T18</f>
        <v>86.092687766726485</v>
      </c>
      <c r="BD20" s="255">
        <f>'Daily Feed Intake'!AT18</f>
        <v>0</v>
      </c>
      <c r="BE20" s="258">
        <f t="shared" si="10"/>
        <v>0</v>
      </c>
      <c r="BF20" s="261">
        <v>1.2</v>
      </c>
      <c r="BG20" s="175">
        <f>BG19-Dead!W18+'Theoritical Daily Growth'!BD20/'Theoritical Daily Growth'!BF20</f>
        <v>4108.2461541884904</v>
      </c>
      <c r="BH20" s="259">
        <f>BG20/Dead!V18</f>
        <v>82.164923083769807</v>
      </c>
      <c r="BI20" s="255">
        <f>'Daily Feed Intake'!AX18</f>
        <v>0</v>
      </c>
      <c r="BJ20" s="258">
        <f t="shared" si="11"/>
        <v>0</v>
      </c>
      <c r="BK20" s="261">
        <v>1.2</v>
      </c>
      <c r="BL20" s="175">
        <f>BL19-Dead!Y18+'Theoritical Daily Growth'!BI20/'Theoritical Daily Growth'!BK20</f>
        <v>4233.5820054089218</v>
      </c>
      <c r="BM20" s="259">
        <f>BL20/Dead!X18</f>
        <v>84.671640108178437</v>
      </c>
      <c r="BN20" s="262">
        <f t="shared" si="12"/>
        <v>84.309750319558248</v>
      </c>
      <c r="BO20" s="255">
        <f>'Daily Feed Intake'!BB18</f>
        <v>0</v>
      </c>
      <c r="BP20" s="258">
        <f t="shared" si="13"/>
        <v>0</v>
      </c>
      <c r="BQ20" s="261">
        <v>1.2</v>
      </c>
      <c r="BR20" s="175">
        <f>BR19-Dead!AA18+'Theoritical Daily Growth'!BO20/'Theoritical Daily Growth'!BQ20</f>
        <v>4335.7132499742183</v>
      </c>
      <c r="BS20" s="259">
        <f>BR20/Dead!Z18</f>
        <v>86.714264999484371</v>
      </c>
      <c r="BT20" s="255">
        <f>'Daily Feed Intake'!BF18</f>
        <v>0</v>
      </c>
      <c r="BU20" s="258">
        <f t="shared" si="14"/>
        <v>0</v>
      </c>
      <c r="BV20" s="261">
        <v>1.2</v>
      </c>
      <c r="BW20" s="175">
        <f>BW19-Dead!AC18+'Theoritical Daily Growth'!BT20/'Theoritical Daily Growth'!BV20</f>
        <v>3993.9713072771633</v>
      </c>
      <c r="BX20" s="259">
        <f>BW20/Dead!AB18</f>
        <v>79.879426145543263</v>
      </c>
      <c r="BY20" s="255">
        <f>'Daily Feed Intake'!BJ18</f>
        <v>0</v>
      </c>
      <c r="BZ20" s="258">
        <f t="shared" si="15"/>
        <v>0</v>
      </c>
      <c r="CA20" s="176">
        <v>1.35</v>
      </c>
      <c r="CB20" s="175">
        <f>CB19-Dead!AE19+'Theoritical Daily Growth'!BY20/'Theoritical Daily Growth'!CA20</f>
        <v>4036.7111776647225</v>
      </c>
      <c r="CC20" s="259">
        <f>CB20/Dead!AD18</f>
        <v>80.734223553294456</v>
      </c>
      <c r="CD20" s="262">
        <f t="shared" si="16"/>
        <v>82.44263823277403</v>
      </c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3"/>
      <c r="GT20" s="263"/>
      <c r="GU20" s="263"/>
      <c r="GV20" s="263"/>
      <c r="GW20" s="263"/>
      <c r="GX20" s="263"/>
      <c r="GY20" s="263"/>
      <c r="GZ20" s="263"/>
      <c r="HA20" s="263"/>
      <c r="HB20" s="263"/>
      <c r="HC20" s="263"/>
      <c r="HD20" s="263"/>
      <c r="HE20" s="263"/>
      <c r="HF20" s="263"/>
      <c r="HG20" s="263"/>
      <c r="HH20" s="263"/>
      <c r="HI20" s="263"/>
      <c r="HJ20" s="263"/>
      <c r="HK20" s="263"/>
      <c r="HL20" s="263"/>
      <c r="HM20" s="263"/>
      <c r="HN20" s="263"/>
      <c r="HO20" s="263"/>
      <c r="HP20" s="263"/>
      <c r="HQ20" s="263"/>
      <c r="HR20" s="263"/>
      <c r="HS20" s="263"/>
      <c r="HT20" s="263"/>
      <c r="HU20" s="263"/>
      <c r="HV20" s="263"/>
      <c r="HW20" s="263"/>
      <c r="HX20" s="263"/>
      <c r="HY20" s="263"/>
      <c r="HZ20" s="263"/>
      <c r="IA20" s="263"/>
      <c r="IB20" s="263"/>
      <c r="IC20" s="263"/>
      <c r="ID20" s="263"/>
      <c r="IE20" s="263"/>
      <c r="IF20" s="263"/>
      <c r="IG20" s="263"/>
      <c r="IH20" s="263"/>
      <c r="II20" s="263"/>
      <c r="IJ20" s="263"/>
      <c r="IK20" s="263"/>
      <c r="IL20" s="263"/>
      <c r="IM20" s="263"/>
      <c r="IN20" s="263"/>
      <c r="IO20" s="263"/>
      <c r="IP20" s="263"/>
      <c r="IQ20" s="263"/>
      <c r="IR20" s="263"/>
      <c r="IS20" s="263"/>
      <c r="IT20" s="263"/>
      <c r="IU20" s="263"/>
      <c r="IV20" s="263"/>
      <c r="IW20" s="263"/>
      <c r="IX20" s="263"/>
      <c r="IY20" s="263"/>
      <c r="IZ20" s="263"/>
      <c r="JA20" s="263"/>
      <c r="JB20" s="263"/>
      <c r="JC20" s="263"/>
      <c r="JD20" s="263"/>
      <c r="JE20" s="263"/>
      <c r="JF20" s="263"/>
      <c r="JG20" s="263"/>
      <c r="JH20" s="263"/>
      <c r="JI20" s="263"/>
      <c r="JJ20" s="263"/>
      <c r="JK20" s="263"/>
      <c r="JL20" s="263"/>
      <c r="JM20" s="263"/>
      <c r="JN20" s="263"/>
      <c r="JO20" s="263"/>
      <c r="JP20" s="263"/>
      <c r="JQ20" s="263"/>
      <c r="JR20" s="263"/>
      <c r="JS20" s="263"/>
      <c r="JT20" s="263"/>
      <c r="JU20" s="263"/>
      <c r="JV20" s="263"/>
      <c r="JW20" s="263"/>
      <c r="JX20" s="263"/>
      <c r="JY20" s="263"/>
      <c r="JZ20" s="263"/>
      <c r="KA20" s="263"/>
      <c r="KB20" s="263"/>
      <c r="KC20" s="263"/>
      <c r="KD20" s="263"/>
      <c r="KE20" s="263"/>
      <c r="KF20" s="263"/>
      <c r="KG20" s="263"/>
      <c r="KH20" s="263"/>
      <c r="KI20" s="263"/>
      <c r="KJ20" s="263"/>
      <c r="KK20" s="263"/>
      <c r="KL20" s="263"/>
      <c r="KM20" s="263"/>
      <c r="KN20" s="263"/>
      <c r="KO20" s="263"/>
      <c r="KP20" s="263"/>
      <c r="KQ20" s="263"/>
      <c r="KR20" s="263"/>
      <c r="KS20" s="263"/>
      <c r="KT20" s="263"/>
      <c r="KU20" s="263"/>
      <c r="KV20" s="263"/>
      <c r="KW20" s="263"/>
      <c r="KX20" s="263"/>
      <c r="KY20" s="263"/>
      <c r="KZ20" s="263"/>
      <c r="LA20" s="263"/>
      <c r="LB20" s="263"/>
      <c r="LC20" s="263"/>
      <c r="LD20" s="263"/>
      <c r="LE20" s="263"/>
      <c r="LF20" s="263"/>
      <c r="LG20" s="263"/>
      <c r="LH20" s="263"/>
      <c r="LI20" s="263"/>
      <c r="LJ20" s="263"/>
      <c r="LK20" s="263"/>
      <c r="LL20" s="263"/>
      <c r="LM20" s="263"/>
      <c r="LN20" s="263"/>
      <c r="LO20" s="263"/>
      <c r="LP20" s="263"/>
      <c r="LQ20" s="263"/>
      <c r="LR20" s="263"/>
      <c r="LS20" s="263"/>
      <c r="LT20" s="263"/>
      <c r="LU20" s="263"/>
      <c r="LV20" s="263"/>
      <c r="LW20" s="263"/>
      <c r="LX20" s="263"/>
      <c r="LY20" s="263"/>
      <c r="LZ20" s="263"/>
      <c r="MA20" s="263"/>
      <c r="MB20" s="263"/>
      <c r="MC20" s="263"/>
      <c r="MD20" s="263"/>
      <c r="ME20" s="263"/>
      <c r="MF20" s="263"/>
      <c r="MG20" s="263"/>
      <c r="MH20" s="263"/>
      <c r="MI20" s="263"/>
      <c r="MJ20" s="263"/>
      <c r="MK20" s="263"/>
      <c r="ML20" s="263"/>
      <c r="MM20" s="263"/>
      <c r="MN20" s="263"/>
      <c r="MO20" s="263"/>
      <c r="MP20" s="263"/>
      <c r="MQ20" s="263"/>
      <c r="MR20" s="263"/>
      <c r="MS20" s="263"/>
      <c r="MT20" s="263"/>
      <c r="MU20" s="263"/>
      <c r="MV20" s="263"/>
      <c r="MW20" s="263"/>
      <c r="MX20" s="263"/>
      <c r="MY20" s="263"/>
      <c r="MZ20" s="263"/>
      <c r="NA20" s="263"/>
      <c r="NB20" s="263"/>
      <c r="NC20" s="263"/>
      <c r="ND20" s="263"/>
      <c r="NE20" s="263"/>
      <c r="NF20" s="263"/>
      <c r="NG20" s="263"/>
      <c r="NH20" s="263"/>
      <c r="NI20" s="263"/>
      <c r="NJ20" s="263"/>
      <c r="NK20" s="263"/>
      <c r="NL20" s="263"/>
      <c r="NM20" s="263"/>
      <c r="NN20" s="263"/>
      <c r="NO20" s="263"/>
      <c r="NP20" s="263"/>
      <c r="NQ20" s="263"/>
      <c r="NR20" s="263"/>
      <c r="NS20" s="263"/>
      <c r="NT20" s="263"/>
      <c r="NU20" s="263"/>
      <c r="NV20" s="263"/>
      <c r="NW20" s="263"/>
      <c r="NX20" s="263"/>
      <c r="NY20" s="263"/>
      <c r="NZ20" s="263"/>
      <c r="OA20" s="263"/>
      <c r="OB20" s="263"/>
      <c r="OC20" s="263"/>
      <c r="OD20" s="263"/>
      <c r="OE20" s="263"/>
      <c r="OF20" s="263"/>
      <c r="OG20" s="263"/>
      <c r="OH20" s="263"/>
      <c r="OI20" s="263"/>
      <c r="OJ20" s="263"/>
      <c r="OK20" s="263"/>
      <c r="OL20" s="263"/>
      <c r="OM20" s="263"/>
      <c r="ON20" s="263"/>
      <c r="OO20" s="263"/>
      <c r="OP20" s="263"/>
      <c r="OQ20" s="263"/>
      <c r="OR20" s="263"/>
      <c r="OS20" s="263"/>
      <c r="OT20" s="263"/>
      <c r="OU20" s="263"/>
      <c r="OV20" s="263"/>
      <c r="OW20" s="263"/>
      <c r="OX20" s="263"/>
      <c r="OY20" s="263"/>
      <c r="OZ20" s="263"/>
      <c r="PA20" s="263"/>
      <c r="PB20" s="263"/>
      <c r="PC20" s="263"/>
      <c r="PD20" s="263"/>
      <c r="PE20" s="263"/>
      <c r="PF20" s="263"/>
      <c r="PG20" s="263"/>
      <c r="PH20" s="263"/>
      <c r="PI20" s="263"/>
      <c r="PJ20" s="263"/>
      <c r="PK20" s="263"/>
      <c r="PL20" s="263"/>
      <c r="PM20" s="263"/>
      <c r="PN20" s="263"/>
      <c r="PO20" s="263"/>
      <c r="PP20" s="263"/>
      <c r="PQ20" s="263"/>
      <c r="PR20" s="263"/>
      <c r="PS20" s="263"/>
      <c r="PT20" s="263"/>
      <c r="PU20" s="263"/>
      <c r="PV20" s="263"/>
      <c r="PW20" s="263"/>
      <c r="PX20" s="263"/>
      <c r="PY20" s="263"/>
      <c r="PZ20" s="263"/>
      <c r="QA20" s="263"/>
      <c r="QB20" s="263"/>
      <c r="QC20" s="263"/>
      <c r="QD20" s="263"/>
      <c r="QE20" s="263"/>
      <c r="QF20" s="263"/>
      <c r="QG20" s="263"/>
      <c r="QH20" s="263"/>
      <c r="QI20" s="263"/>
      <c r="QJ20" s="263"/>
      <c r="QK20" s="263"/>
      <c r="QL20" s="263"/>
      <c r="QM20" s="263"/>
      <c r="QN20" s="263"/>
      <c r="QO20" s="263"/>
      <c r="QP20" s="263"/>
      <c r="QQ20" s="263"/>
      <c r="QR20" s="263"/>
      <c r="QS20" s="263"/>
      <c r="QT20" s="263"/>
      <c r="QU20" s="263"/>
      <c r="QV20" s="263"/>
      <c r="QW20" s="263"/>
      <c r="QX20" s="263"/>
      <c r="QY20" s="263"/>
      <c r="QZ20" s="263"/>
      <c r="RA20" s="263"/>
      <c r="RB20" s="263"/>
      <c r="RC20" s="263"/>
      <c r="RD20" s="263"/>
      <c r="RE20" s="263"/>
      <c r="RF20" s="263"/>
      <c r="RG20" s="263"/>
      <c r="RH20" s="263"/>
      <c r="RI20" s="263"/>
      <c r="RJ20" s="263"/>
      <c r="RK20" s="263"/>
      <c r="RL20" s="263"/>
      <c r="RM20" s="263"/>
      <c r="RN20" s="263"/>
      <c r="RO20" s="263"/>
      <c r="RP20" s="263"/>
      <c r="RQ20" s="263"/>
      <c r="RR20" s="263"/>
      <c r="RS20" s="263"/>
      <c r="RT20" s="263"/>
      <c r="RU20" s="263"/>
      <c r="RV20" s="263"/>
      <c r="RW20" s="263"/>
      <c r="RX20" s="263"/>
      <c r="RY20" s="263"/>
      <c r="RZ20" s="263"/>
      <c r="SA20" s="263"/>
      <c r="SB20" s="263"/>
      <c r="SC20" s="263"/>
      <c r="SD20" s="263"/>
      <c r="SE20" s="263"/>
      <c r="SF20" s="263"/>
      <c r="SG20" s="263"/>
      <c r="SH20" s="263"/>
      <c r="SI20" s="263"/>
      <c r="SJ20" s="263"/>
      <c r="SK20" s="263"/>
      <c r="SL20" s="263"/>
      <c r="SM20" s="263"/>
      <c r="SN20" s="263"/>
      <c r="SO20" s="263"/>
      <c r="SP20" s="263"/>
      <c r="SQ20" s="263"/>
      <c r="SR20" s="263"/>
      <c r="SS20" s="263"/>
      <c r="ST20" s="263"/>
      <c r="SU20" s="263"/>
      <c r="SV20" s="263"/>
      <c r="SW20" s="263"/>
      <c r="SX20" s="263"/>
      <c r="SY20" s="263"/>
      <c r="SZ20" s="263"/>
      <c r="TA20" s="263"/>
      <c r="TB20" s="263"/>
      <c r="TC20" s="263"/>
      <c r="TD20" s="263"/>
      <c r="TE20" s="263"/>
      <c r="TF20" s="263"/>
      <c r="TG20" s="263"/>
      <c r="TH20" s="263"/>
      <c r="TI20" s="263"/>
      <c r="TJ20" s="263"/>
      <c r="TK20" s="263"/>
      <c r="TL20" s="263"/>
      <c r="TM20" s="263"/>
      <c r="TN20" s="263"/>
      <c r="TO20" s="263"/>
      <c r="TP20" s="263"/>
      <c r="TQ20" s="263"/>
      <c r="TR20" s="263"/>
      <c r="TS20" s="263"/>
      <c r="TT20" s="263"/>
      <c r="TU20" s="263"/>
      <c r="TV20" s="263"/>
      <c r="TW20" s="263"/>
      <c r="TX20" s="263"/>
      <c r="TY20" s="263"/>
      <c r="TZ20" s="263"/>
      <c r="UA20" s="263"/>
      <c r="UB20" s="263"/>
      <c r="UC20" s="263"/>
      <c r="UD20" s="263"/>
      <c r="UE20" s="263"/>
      <c r="UF20" s="263"/>
      <c r="UG20" s="263"/>
      <c r="UH20" s="263"/>
      <c r="UI20" s="263"/>
      <c r="UJ20" s="263"/>
      <c r="UK20" s="263"/>
      <c r="UL20" s="263"/>
      <c r="UM20" s="263"/>
      <c r="UN20" s="263"/>
      <c r="UO20" s="263"/>
      <c r="UP20" s="263"/>
      <c r="UQ20" s="263"/>
      <c r="UR20" s="263"/>
      <c r="US20" s="263"/>
      <c r="UT20" s="263"/>
      <c r="UU20" s="263"/>
      <c r="UV20" s="263"/>
      <c r="UW20" s="263"/>
      <c r="UX20" s="263"/>
      <c r="UY20" s="263"/>
      <c r="UZ20" s="263"/>
      <c r="VA20" s="263"/>
      <c r="VB20" s="263"/>
      <c r="VC20" s="263"/>
      <c r="VD20" s="263"/>
      <c r="VE20" s="263"/>
      <c r="VF20" s="263"/>
      <c r="VG20" s="263"/>
      <c r="VH20" s="263"/>
      <c r="VI20" s="263"/>
      <c r="VJ20" s="263"/>
      <c r="VK20" s="263"/>
      <c r="VL20" s="263"/>
      <c r="VM20" s="263"/>
      <c r="VN20" s="263"/>
      <c r="VO20" s="263"/>
      <c r="VP20" s="263"/>
      <c r="VQ20" s="263"/>
      <c r="VR20" s="263"/>
      <c r="VS20" s="263"/>
      <c r="VT20" s="263"/>
      <c r="VU20" s="263"/>
      <c r="VV20" s="263"/>
      <c r="VW20" s="263"/>
      <c r="VX20" s="263"/>
      <c r="VY20" s="263"/>
      <c r="VZ20" s="263"/>
      <c r="WA20" s="263"/>
      <c r="WB20" s="263"/>
      <c r="WC20" s="263"/>
      <c r="WD20" s="263"/>
      <c r="WE20" s="263"/>
      <c r="WF20" s="263"/>
      <c r="WG20" s="263"/>
      <c r="WH20" s="263"/>
      <c r="WI20" s="263"/>
      <c r="WJ20" s="263"/>
      <c r="WK20" s="263"/>
      <c r="WL20" s="263"/>
      <c r="WM20" s="263"/>
      <c r="WN20" s="263"/>
      <c r="WO20" s="263"/>
      <c r="WP20" s="263"/>
      <c r="WQ20" s="263"/>
      <c r="WR20" s="263"/>
      <c r="WS20" s="263"/>
      <c r="WT20" s="263"/>
      <c r="WU20" s="263"/>
      <c r="WV20" s="263"/>
      <c r="WW20" s="263"/>
      <c r="WX20" s="263"/>
      <c r="WY20" s="263"/>
      <c r="WZ20" s="263"/>
      <c r="XA20" s="263"/>
      <c r="XB20" s="263"/>
      <c r="XC20" s="263"/>
      <c r="XD20" s="263"/>
      <c r="XE20" s="263"/>
      <c r="XF20" s="263"/>
      <c r="XG20" s="263"/>
      <c r="XH20" s="263"/>
      <c r="XI20" s="263"/>
      <c r="XJ20" s="263"/>
      <c r="XK20" s="263"/>
      <c r="XL20" s="263"/>
      <c r="XM20" s="263"/>
      <c r="XN20" s="263"/>
      <c r="XO20" s="263"/>
      <c r="XP20" s="263"/>
      <c r="XQ20" s="263"/>
      <c r="XR20" s="263"/>
      <c r="XS20" s="263"/>
      <c r="XT20" s="263"/>
      <c r="XU20" s="263"/>
      <c r="XV20" s="263"/>
      <c r="XW20" s="263"/>
      <c r="XX20" s="263"/>
      <c r="XY20" s="263"/>
      <c r="XZ20" s="263"/>
      <c r="YA20" s="263"/>
      <c r="YB20" s="263"/>
      <c r="YC20" s="263"/>
      <c r="YD20" s="263"/>
      <c r="YE20" s="263"/>
      <c r="YF20" s="263"/>
      <c r="YG20" s="263"/>
      <c r="YH20" s="263"/>
      <c r="YI20" s="263"/>
      <c r="YJ20" s="263"/>
      <c r="YK20" s="263"/>
      <c r="YL20" s="263"/>
      <c r="YM20" s="263"/>
      <c r="YN20" s="263"/>
      <c r="YO20" s="263"/>
      <c r="YP20" s="263"/>
      <c r="YQ20" s="263"/>
      <c r="YR20" s="263"/>
      <c r="YS20" s="263"/>
      <c r="YT20" s="263"/>
      <c r="YU20" s="263"/>
      <c r="YV20" s="263"/>
      <c r="YW20" s="263"/>
      <c r="YX20" s="263"/>
      <c r="YY20" s="263"/>
      <c r="YZ20" s="263"/>
      <c r="ZA20" s="263"/>
      <c r="ZB20" s="263"/>
      <c r="ZC20" s="263"/>
      <c r="ZD20" s="263"/>
      <c r="ZE20" s="263"/>
      <c r="ZF20" s="263"/>
      <c r="ZG20" s="263"/>
      <c r="ZH20" s="263"/>
      <c r="ZI20" s="263"/>
      <c r="ZJ20" s="263"/>
      <c r="ZK20" s="263"/>
      <c r="ZL20" s="263"/>
      <c r="ZM20" s="263"/>
      <c r="ZN20" s="263"/>
      <c r="ZO20" s="263"/>
      <c r="ZP20" s="263"/>
      <c r="ZQ20" s="263"/>
      <c r="ZR20" s="263"/>
      <c r="ZS20" s="263"/>
      <c r="ZT20" s="263"/>
      <c r="ZU20" s="263"/>
      <c r="ZV20" s="263"/>
      <c r="ZW20" s="263"/>
      <c r="ZX20" s="263"/>
      <c r="ZY20" s="263"/>
      <c r="ZZ20" s="263"/>
      <c r="AAA20" s="263"/>
      <c r="AAB20" s="263"/>
      <c r="AAC20" s="263"/>
      <c r="AAD20" s="263"/>
      <c r="AAE20" s="263"/>
      <c r="AAF20" s="263"/>
      <c r="AAG20" s="263"/>
      <c r="AAH20" s="263"/>
      <c r="AAI20" s="263"/>
      <c r="AAJ20" s="263"/>
      <c r="AAK20" s="263"/>
      <c r="AAL20" s="263"/>
      <c r="AAM20" s="263"/>
      <c r="AAN20" s="263"/>
      <c r="AAO20" s="263"/>
      <c r="AAP20" s="263"/>
      <c r="AAQ20" s="263"/>
      <c r="AAR20" s="263"/>
      <c r="AAS20" s="263"/>
      <c r="AAT20" s="263"/>
      <c r="AAU20" s="263"/>
      <c r="AAV20" s="263"/>
      <c r="AAW20" s="263"/>
      <c r="AAX20" s="263"/>
      <c r="AAY20" s="263"/>
      <c r="AAZ20" s="263"/>
      <c r="ABA20" s="263"/>
      <c r="ABB20" s="263"/>
      <c r="ABC20" s="263"/>
      <c r="ABD20" s="263"/>
      <c r="ABE20" s="263"/>
      <c r="ABF20" s="263"/>
      <c r="ABG20" s="263"/>
      <c r="ABH20" s="263"/>
      <c r="ABI20" s="263"/>
      <c r="ABJ20" s="263"/>
      <c r="ABK20" s="263"/>
      <c r="ABL20" s="263"/>
      <c r="ABM20" s="263"/>
      <c r="ABN20" s="263"/>
      <c r="ABO20" s="263"/>
      <c r="ABP20" s="263"/>
      <c r="ABQ20" s="263"/>
      <c r="ABR20" s="263"/>
      <c r="ABS20" s="263"/>
      <c r="ABT20" s="263"/>
      <c r="ABU20" s="263"/>
      <c r="ABV20" s="263"/>
      <c r="ABW20" s="263"/>
      <c r="ABX20" s="263"/>
      <c r="ABY20" s="263"/>
      <c r="ABZ20" s="263"/>
      <c r="ACA20" s="263"/>
      <c r="ACB20" s="263"/>
      <c r="ACC20" s="263"/>
      <c r="ACD20" s="263"/>
      <c r="ACE20" s="263"/>
      <c r="ACF20" s="263"/>
      <c r="ACG20" s="263"/>
      <c r="ACH20" s="263"/>
      <c r="ACI20" s="263"/>
      <c r="ACJ20" s="263"/>
      <c r="ACK20" s="263"/>
      <c r="ACL20" s="263"/>
      <c r="ACM20" s="263"/>
      <c r="ACN20" s="263"/>
      <c r="ACO20" s="263"/>
      <c r="ACP20" s="263"/>
      <c r="ACQ20" s="263"/>
      <c r="ACR20" s="263"/>
      <c r="ACS20" s="263"/>
      <c r="ACT20" s="263"/>
      <c r="ACU20" s="263"/>
      <c r="ACV20" s="263"/>
      <c r="ACW20" s="263"/>
      <c r="ACX20" s="263"/>
      <c r="ACY20" s="263"/>
      <c r="ACZ20" s="263"/>
      <c r="ADA20" s="263"/>
      <c r="ADB20" s="263"/>
      <c r="ADC20" s="263"/>
      <c r="ADD20" s="263"/>
      <c r="ADE20" s="263"/>
      <c r="ADF20" s="263"/>
      <c r="ADG20" s="263"/>
      <c r="ADH20" s="263"/>
      <c r="ADI20" s="263"/>
      <c r="ADJ20" s="263"/>
      <c r="ADK20" s="263"/>
      <c r="ADL20" s="263"/>
      <c r="ADM20" s="263"/>
      <c r="ADN20" s="263"/>
      <c r="ADO20" s="263"/>
      <c r="ADP20" s="263"/>
      <c r="ADQ20" s="263"/>
      <c r="ADR20" s="263"/>
      <c r="ADS20" s="263"/>
      <c r="ADT20" s="263"/>
      <c r="ADU20" s="263"/>
      <c r="ADV20" s="263"/>
      <c r="ADW20" s="263"/>
      <c r="ADX20" s="263"/>
      <c r="ADY20" s="263"/>
      <c r="ADZ20" s="263"/>
      <c r="AEA20" s="263"/>
      <c r="AEB20" s="263"/>
      <c r="AEC20" s="263"/>
      <c r="AED20" s="263"/>
      <c r="AEE20" s="263"/>
      <c r="AEF20" s="263"/>
      <c r="AEG20" s="263"/>
      <c r="AEH20" s="263"/>
      <c r="AEI20" s="263"/>
      <c r="AEJ20" s="263"/>
      <c r="AEK20" s="263"/>
      <c r="AEL20" s="263"/>
      <c r="AEM20" s="263"/>
      <c r="AEN20" s="263"/>
      <c r="AEO20" s="263"/>
      <c r="AEP20" s="263"/>
      <c r="AEQ20" s="263"/>
      <c r="AER20" s="263"/>
      <c r="AES20" s="263"/>
      <c r="AET20" s="263"/>
      <c r="AEU20" s="263"/>
      <c r="AEV20" s="263"/>
      <c r="AEW20" s="263"/>
      <c r="AEX20" s="263"/>
      <c r="AEY20" s="263"/>
      <c r="AEZ20" s="263"/>
      <c r="AFA20" s="263"/>
      <c r="AFB20" s="263"/>
      <c r="AFC20" s="263"/>
      <c r="AFD20" s="263"/>
      <c r="AFE20" s="263"/>
      <c r="AFF20" s="263"/>
      <c r="AFG20" s="263"/>
      <c r="AFH20" s="263"/>
      <c r="AFI20" s="263"/>
      <c r="AFJ20" s="263"/>
      <c r="AFK20" s="263"/>
      <c r="AFL20" s="263"/>
      <c r="AFM20" s="263"/>
      <c r="AFN20" s="263"/>
      <c r="AFO20" s="263"/>
      <c r="AFP20" s="263"/>
      <c r="AFQ20" s="263"/>
      <c r="AFR20" s="263"/>
      <c r="AFS20" s="263"/>
      <c r="AFT20" s="263"/>
      <c r="AFU20" s="263"/>
      <c r="AFV20" s="263"/>
      <c r="AFW20" s="263"/>
      <c r="AFX20" s="263"/>
      <c r="AFY20" s="263"/>
      <c r="AFZ20" s="263"/>
      <c r="AGA20" s="263"/>
      <c r="AGB20" s="263"/>
      <c r="AGC20" s="263"/>
      <c r="AGD20" s="263"/>
      <c r="AGE20" s="263"/>
      <c r="AGF20" s="263"/>
      <c r="AGG20" s="263"/>
      <c r="AGH20" s="263"/>
      <c r="AGI20" s="263"/>
      <c r="AGJ20" s="263"/>
      <c r="AGK20" s="263"/>
      <c r="AGL20" s="263"/>
      <c r="AGM20" s="263"/>
      <c r="AGN20" s="263"/>
      <c r="AGO20" s="263"/>
      <c r="AGP20" s="263"/>
      <c r="AGQ20" s="263"/>
      <c r="AGR20" s="263"/>
      <c r="AGS20" s="263"/>
      <c r="AGT20" s="263"/>
      <c r="AGU20" s="263"/>
      <c r="AGV20" s="263"/>
      <c r="AGW20" s="263"/>
      <c r="AGX20" s="263"/>
      <c r="AGY20" s="263"/>
      <c r="AGZ20" s="263"/>
      <c r="AHA20" s="263"/>
      <c r="AHB20" s="263"/>
      <c r="AHC20" s="263"/>
      <c r="AHD20" s="263"/>
      <c r="AHE20" s="263"/>
      <c r="AHF20" s="263"/>
      <c r="AHG20" s="263"/>
      <c r="AHH20" s="263"/>
      <c r="AHI20" s="263"/>
      <c r="AHJ20" s="263"/>
      <c r="AHK20" s="263"/>
      <c r="AHL20" s="263"/>
      <c r="AHM20" s="263"/>
      <c r="AHN20" s="263"/>
      <c r="AHO20" s="263"/>
      <c r="AHP20" s="263"/>
    </row>
    <row r="21" spans="1:900" x14ac:dyDescent="0.45">
      <c r="A21" s="18">
        <v>44186</v>
      </c>
      <c r="B21" s="16">
        <v>12</v>
      </c>
      <c r="C21" s="20">
        <f>'Daily Feed Intake'!F19</f>
        <v>116.04950180199279</v>
      </c>
      <c r="D21" s="174">
        <f t="shared" si="17"/>
        <v>2.7395866659097856</v>
      </c>
      <c r="E21" s="170">
        <v>1.35</v>
      </c>
      <c r="F21" s="175">
        <f>F20-Dead!C19+'Theoritical Daily Growth'!C21/'Theoritical Daily Growth'!E21</f>
        <v>4321.9848832041698</v>
      </c>
      <c r="G21" s="21">
        <f>F21/Dead!B20</f>
        <v>86.439697664083397</v>
      </c>
      <c r="H21" s="20">
        <f>'Daily Feed Intake'!J19</f>
        <v>118.81163875344498</v>
      </c>
      <c r="I21" s="174">
        <f t="shared" si="18"/>
        <v>2.6889878544820962</v>
      </c>
      <c r="J21" s="170">
        <v>1.2</v>
      </c>
      <c r="K21" s="175">
        <f>K20-Dead!E19+'Theoritical Daily Growth'!H21/'Theoritical Daily Growth'!J21</f>
        <v>4517.4617405130357</v>
      </c>
      <c r="L21" s="21">
        <f>K21/Dead!D19</f>
        <v>90.349234810260711</v>
      </c>
      <c r="M21" s="20">
        <f>'Daily Feed Intake'!N19</f>
        <v>120</v>
      </c>
      <c r="N21" s="174">
        <f t="shared" si="19"/>
        <v>2.7668971402704892</v>
      </c>
      <c r="O21" s="170">
        <v>1.2</v>
      </c>
      <c r="P21" s="175">
        <f>P20-Dead!G19+'Theoritical Daily Growth'!M21/'Theoritical Daily Growth'!O21</f>
        <v>4436.9881103808912</v>
      </c>
      <c r="Q21" s="21">
        <f>P21/Dead!F19</f>
        <v>88.739762207617829</v>
      </c>
      <c r="R21" s="19">
        <f t="shared" si="0"/>
        <v>88.509564893987317</v>
      </c>
      <c r="S21" s="20">
        <f>'Daily Feed Intake'!R19</f>
        <v>109.36411419148718</v>
      </c>
      <c r="T21" s="175">
        <f t="shared" si="1"/>
        <v>2.5585059836907447</v>
      </c>
      <c r="U21" s="176">
        <v>1.3</v>
      </c>
      <c r="V21" s="175">
        <f>V20-Dead!I19+'Theoritical Daily Growth'!S21/'Theoritical Daily Growth'!U21</f>
        <v>4358.656568705951</v>
      </c>
      <c r="W21" s="21">
        <f>V21/Dead!H19</f>
        <v>87.173131374119023</v>
      </c>
      <c r="X21" s="20">
        <f>'Daily Feed Intake'!V19</f>
        <v>114.6408327321447</v>
      </c>
      <c r="Y21" s="175">
        <f t="shared" si="2"/>
        <v>2.8083559336769022</v>
      </c>
      <c r="Z21" s="176">
        <v>1.2</v>
      </c>
      <c r="AA21" s="175">
        <f>AA20-Dead!K19+'Theoritical Daily Growth'!X21/'Theoritical Daily Growth'!Z21</f>
        <v>4177.6673266000198</v>
      </c>
      <c r="AB21" s="21">
        <f>AA21/Dead!J19</f>
        <v>83.55334653200039</v>
      </c>
      <c r="AC21" s="20">
        <f>'Daily Feed Intake'!Z19</f>
        <v>118.53653509223952</v>
      </c>
      <c r="AD21" s="175">
        <f t="shared" si="3"/>
        <v>2.7714937889389879</v>
      </c>
      <c r="AE21" s="176">
        <v>1.2</v>
      </c>
      <c r="AF21" s="175">
        <f>AF20-Dead!M19+'Theoritical Daily Growth'!AC21/'Theoritical Daily Growth'!AE21</f>
        <v>4375.7712717716176</v>
      </c>
      <c r="AG21" s="21">
        <f>AF21/Dead!L19</f>
        <v>87.515425435432348</v>
      </c>
      <c r="AH21" s="72">
        <f t="shared" si="4"/>
        <v>86.080634447183911</v>
      </c>
      <c r="AI21" s="20">
        <f>'Daily Feed Intake'!AH19</f>
        <v>100.90420227482323</v>
      </c>
      <c r="AJ21" s="175">
        <f t="shared" si="5"/>
        <v>2.3756032675871772</v>
      </c>
      <c r="AK21" s="176">
        <v>1.2</v>
      </c>
      <c r="AL21" s="175">
        <f>AL20-Dead!O19+'Theoritical Daily Growth'!AI21/'Theoritical Daily Growth'!AK21</f>
        <v>4331.605924445812</v>
      </c>
      <c r="AM21" s="21">
        <f>AL21/Dead!N19</f>
        <v>86.632118488916234</v>
      </c>
      <c r="AN21" s="20">
        <f>'Daily Feed Intake'!AL19</f>
        <v>112.39448099190491</v>
      </c>
      <c r="AO21" s="175">
        <f t="shared" si="6"/>
        <v>2.5718221660875069</v>
      </c>
      <c r="AP21" s="176">
        <v>1.2</v>
      </c>
      <c r="AQ21" s="175">
        <f>AQ20-Dead!Q19+'Theoritical Daily Growth'!AN21/'Theoritical Daily Growth'!AP21</f>
        <v>4463.8896234245321</v>
      </c>
      <c r="AR21" s="21">
        <f>AQ21/Dead!P19</f>
        <v>89.277792468490645</v>
      </c>
      <c r="AS21" s="20">
        <f>'Daily Feed Intake'!AP19</f>
        <v>115.67628633049193</v>
      </c>
      <c r="AT21" s="175">
        <f t="shared" si="7"/>
        <v>2.7404030048197869</v>
      </c>
      <c r="AU21" s="176">
        <v>1.2</v>
      </c>
      <c r="AV21" s="175">
        <f>AV20-Dead!S19+'Theoritical Daily Growth'!AS21/'Theoritical Daily Growth'!AU21</f>
        <v>4317.5383259730925</v>
      </c>
      <c r="AW21" s="21">
        <f>AV21/Dead!R19</f>
        <v>86.350766519461843</v>
      </c>
      <c r="AX21" s="72">
        <f t="shared" si="8"/>
        <v>87.420225825622921</v>
      </c>
      <c r="AY21" s="20">
        <f>'Daily Feed Intake'!AP19</f>
        <v>115.67628633049193</v>
      </c>
      <c r="AZ21" s="175">
        <f t="shared" si="9"/>
        <v>2.6872499704951496</v>
      </c>
      <c r="BA21" s="176">
        <v>1.3</v>
      </c>
      <c r="BB21" s="175">
        <f>BB20-Dead!U19+'Theoritical Daily Growth'!AY21/'Theoritical Daily Growth'!BA21</f>
        <v>4393.6161470520874</v>
      </c>
      <c r="BC21" s="21">
        <f>BB21/Dead!T19</f>
        <v>87.872322941041745</v>
      </c>
      <c r="BD21" s="20">
        <f>'Daily Feed Intake'!AT19</f>
        <v>113.14984081339222</v>
      </c>
      <c r="BE21" s="175">
        <f t="shared" si="10"/>
        <v>2.754212784889539</v>
      </c>
      <c r="BF21" s="176">
        <v>1.2</v>
      </c>
      <c r="BG21" s="175">
        <f>BG20-Dead!W19+'Theoritical Daily Growth'!BD21/'Theoritical Daily Growth'!BF21</f>
        <v>4202.5376881996508</v>
      </c>
      <c r="BH21" s="21">
        <f>BG21/Dead!V19</f>
        <v>84.050753763993015</v>
      </c>
      <c r="BI21" s="20">
        <f>'Daily Feed Intake'!AX19</f>
        <v>113.54010475505802</v>
      </c>
      <c r="BJ21" s="175">
        <f t="shared" si="11"/>
        <v>2.681892180427746</v>
      </c>
      <c r="BK21" s="176">
        <v>1.2</v>
      </c>
      <c r="BL21" s="175">
        <f>BL20-Dead!Y19+'Theoritical Daily Growth'!BI21/'Theoritical Daily Growth'!BK21</f>
        <v>4328.1987593714703</v>
      </c>
      <c r="BM21" s="21">
        <f>BL21/Dead!X19</f>
        <v>86.563975187429406</v>
      </c>
      <c r="BN21" s="72">
        <f t="shared" si="12"/>
        <v>86.162350630821379</v>
      </c>
      <c r="BO21" s="20">
        <f>'Daily Feed Intake'!BB19</f>
        <v>118.53519026503042</v>
      </c>
      <c r="BP21" s="175">
        <f t="shared" si="13"/>
        <v>2.7339259639860933</v>
      </c>
      <c r="BQ21" s="176">
        <v>1.2</v>
      </c>
      <c r="BR21" s="175">
        <f>BR20-Dead!AA19+'Theoritical Daily Growth'!BO21/'Theoritical Daily Growth'!BQ21</f>
        <v>4434.4925751950768</v>
      </c>
      <c r="BS21" s="21">
        <f>BR21/Dead!Z19</f>
        <v>88.689851503901536</v>
      </c>
      <c r="BT21" s="20">
        <f>'Daily Feed Intake'!BF19</f>
        <v>96.140106218418069</v>
      </c>
      <c r="BU21" s="175">
        <f t="shared" si="14"/>
        <v>2.4071306181706222</v>
      </c>
      <c r="BV21" s="176">
        <v>1.2</v>
      </c>
      <c r="BW21" s="175">
        <f>BW20-Dead!AC19+'Theoritical Daily Growth'!BT21/'Theoritical Daily Growth'!BV21</f>
        <v>4074.0880624591782</v>
      </c>
      <c r="BX21" s="21">
        <f>BW21/Dead!AB19</f>
        <v>81.481761249183563</v>
      </c>
      <c r="BY21" s="20">
        <f>'Daily Feed Intake'!BJ19</f>
        <v>103.35068371661339</v>
      </c>
      <c r="BZ21" s="175">
        <f t="shared" si="15"/>
        <v>2.5602694661053951</v>
      </c>
      <c r="CA21" s="176">
        <v>1.35</v>
      </c>
      <c r="CB21" s="175">
        <f>CB20-Dead!AE20+'Theoritical Daily Growth'!BY21/'Theoritical Daily Growth'!CA21</f>
        <v>4113.2672396770286</v>
      </c>
      <c r="CC21" s="21">
        <f>CB21/Dead!AD19</f>
        <v>82.265344793540578</v>
      </c>
      <c r="CD21" s="72">
        <f t="shared" si="16"/>
        <v>84.145652515541897</v>
      </c>
    </row>
    <row r="22" spans="1:900" x14ac:dyDescent="0.45">
      <c r="A22" s="18">
        <v>44187</v>
      </c>
      <c r="B22" s="16">
        <v>13</v>
      </c>
      <c r="C22" s="20">
        <f>'Daily Feed Intake'!F20</f>
        <v>118.51187195251219</v>
      </c>
      <c r="D22" s="174">
        <f t="shared" si="17"/>
        <v>2.7420704874065085</v>
      </c>
      <c r="E22" s="170">
        <v>1.35</v>
      </c>
      <c r="F22" s="175">
        <f>F21-Dead!C20+'Theoritical Daily Growth'!C22/'Theoritical Daily Growth'!E22</f>
        <v>4409.7714550208457</v>
      </c>
      <c r="G22" s="21">
        <f>F22/Dead!B21</f>
        <v>88.195429100416916</v>
      </c>
      <c r="H22" s="20">
        <f>'Daily Feed Intake'!J20</f>
        <v>118.32987068051727</v>
      </c>
      <c r="I22" s="174">
        <f t="shared" si="18"/>
        <v>2.6193884415073954</v>
      </c>
      <c r="J22" s="170">
        <v>1.2</v>
      </c>
      <c r="K22" s="175">
        <f>K21-Dead!E20+'Theoritical Daily Growth'!H22/'Theoritical Daily Growth'!J22</f>
        <v>4616.0699660801338</v>
      </c>
      <c r="L22" s="21">
        <f>K22/Dead!D20</f>
        <v>92.321399321602669</v>
      </c>
      <c r="M22" s="20">
        <f>'Daily Feed Intake'!N20</f>
        <v>118.14786940852237</v>
      </c>
      <c r="N22" s="174">
        <f t="shared" si="19"/>
        <v>2.6627943656666688</v>
      </c>
      <c r="O22" s="170">
        <v>1.2</v>
      </c>
      <c r="P22" s="175">
        <f>P21-Dead!G20+'Theoritical Daily Growth'!M22/'Theoritical Daily Growth'!O22</f>
        <v>4535.4446682213265</v>
      </c>
      <c r="Q22" s="21">
        <f>P22/Dead!F20</f>
        <v>90.70889336442653</v>
      </c>
      <c r="R22" s="19">
        <f t="shared" si="0"/>
        <v>90.408573928815372</v>
      </c>
      <c r="S22" s="20">
        <f>'Daily Feed Intake'!R20</f>
        <v>115.31072864062661</v>
      </c>
      <c r="T22" s="175">
        <f t="shared" si="1"/>
        <v>2.6455566485446091</v>
      </c>
      <c r="U22" s="176">
        <v>1.3</v>
      </c>
      <c r="V22" s="175">
        <f>V21-Dead!I20+'Theoritical Daily Growth'!S22/'Theoritical Daily Growth'!U22</f>
        <v>4447.3571291987409</v>
      </c>
      <c r="W22" s="21">
        <f>V22/Dead!H20</f>
        <v>88.947142583974824</v>
      </c>
      <c r="X22" s="20">
        <f>'Daily Feed Intake'!V20</f>
        <v>91.51396475316912</v>
      </c>
      <c r="Y22" s="175">
        <f t="shared" si="2"/>
        <v>2.1905517505063634</v>
      </c>
      <c r="Z22" s="176">
        <v>1.2</v>
      </c>
      <c r="AA22" s="175">
        <f>AA21-Dead!K20+'Theoritical Daily Growth'!X22/'Theoritical Daily Growth'!Z22</f>
        <v>4253.9289638943274</v>
      </c>
      <c r="AB22" s="21">
        <f>AA22/Dead!J20</f>
        <v>85.078579277886547</v>
      </c>
      <c r="AC22" s="20">
        <f>'Daily Feed Intake'!Z20</f>
        <v>99.33628774605792</v>
      </c>
      <c r="AD22" s="175">
        <f t="shared" si="3"/>
        <v>2.2701435147417945</v>
      </c>
      <c r="AE22" s="176">
        <v>1.2</v>
      </c>
      <c r="AF22" s="175">
        <f>AF21-Dead!M20+'Theoritical Daily Growth'!AC22/'Theoritical Daily Growth'!AE22</f>
        <v>4458.5515115599992</v>
      </c>
      <c r="AG22" s="21">
        <f>AF22/Dead!L20</f>
        <v>89.171030231199978</v>
      </c>
      <c r="AH22" s="72">
        <f t="shared" si="4"/>
        <v>87.732250697687121</v>
      </c>
      <c r="AI22" s="20">
        <f>'Daily Feed Intake'!AH20</f>
        <v>85.795664514806845</v>
      </c>
      <c r="AJ22" s="175">
        <f t="shared" si="5"/>
        <v>1.980689518190268</v>
      </c>
      <c r="AK22" s="176">
        <v>1.2</v>
      </c>
      <c r="AL22" s="175">
        <f>AL21-Dead!O20+'Theoritical Daily Growth'!AI22/'Theoritical Daily Growth'!AK22</f>
        <v>4403.1023115414846</v>
      </c>
      <c r="AM22" s="21">
        <f>AL22/Dead!N20</f>
        <v>88.062046230829694</v>
      </c>
      <c r="AN22" s="20">
        <f>'Daily Feed Intake'!AL20</f>
        <v>91.002677528435285</v>
      </c>
      <c r="AO22" s="175">
        <f t="shared" si="6"/>
        <v>2.0386408537275025</v>
      </c>
      <c r="AP22" s="176">
        <v>1.2</v>
      </c>
      <c r="AQ22" s="175">
        <f>AQ21-Dead!Q20+'Theoritical Daily Growth'!AN22/'Theoritical Daily Growth'!AP22</f>
        <v>4539.7251880315616</v>
      </c>
      <c r="AR22" s="21">
        <f>AQ22/Dead!P20</f>
        <v>90.79450376063123</v>
      </c>
      <c r="AS22" s="20">
        <f>'Daily Feed Intake'!AP20</f>
        <v>88.059977405771804</v>
      </c>
      <c r="AT22" s="175">
        <f t="shared" si="7"/>
        <v>2.0395876251063672</v>
      </c>
      <c r="AU22" s="176">
        <v>1.2</v>
      </c>
      <c r="AV22" s="175">
        <f>AV21-Dead!S20+'Theoritical Daily Growth'!AS22/'Theoritical Daily Growth'!AU22</f>
        <v>4390.9216404779027</v>
      </c>
      <c r="AW22" s="21">
        <f>AV22/Dead!R20</f>
        <v>87.818432809558047</v>
      </c>
      <c r="AX22" s="72">
        <f t="shared" si="8"/>
        <v>88.891660933672995</v>
      </c>
      <c r="AY22" s="20">
        <f>'Daily Feed Intake'!AP20</f>
        <v>88.059977405771804</v>
      </c>
      <c r="AZ22" s="175">
        <f t="shared" si="9"/>
        <v>2.0042710709913965</v>
      </c>
      <c r="BA22" s="176">
        <v>1.3</v>
      </c>
      <c r="BB22" s="175">
        <f>BB21-Dead!U20+'Theoritical Daily Growth'!AY22/'Theoritical Daily Growth'!BA22</f>
        <v>4461.3545912103737</v>
      </c>
      <c r="BC22" s="21">
        <f>BB22/Dead!T20</f>
        <v>89.227091824207477</v>
      </c>
      <c r="BD22" s="20">
        <f>'Daily Feed Intake'!AT20</f>
        <v>79.741193386053197</v>
      </c>
      <c r="BE22" s="175">
        <f t="shared" si="10"/>
        <v>1.8974533794178534</v>
      </c>
      <c r="BF22" s="176">
        <v>1.2</v>
      </c>
      <c r="BG22" s="175">
        <f>BG21-Dead!W20+'Theoritical Daily Growth'!BD22/'Theoritical Daily Growth'!BF22</f>
        <v>4268.9886826880283</v>
      </c>
      <c r="BH22" s="21">
        <f>BG22/Dead!V20</f>
        <v>85.379773653760566</v>
      </c>
      <c r="BI22" s="20">
        <f>'Daily Feed Intake'!AX20</f>
        <v>103.64999486494814</v>
      </c>
      <c r="BJ22" s="175">
        <f t="shared" si="11"/>
        <v>2.3947605141867356</v>
      </c>
      <c r="BK22" s="176">
        <v>1.2</v>
      </c>
      <c r="BL22" s="175">
        <f>BL21-Dead!Y20+'Theoritical Daily Growth'!BI22/'Theoritical Daily Growth'!BK22</f>
        <v>4414.5737550922604</v>
      </c>
      <c r="BM22" s="21">
        <f>BL22/Dead!X20</f>
        <v>88.291475101845208</v>
      </c>
      <c r="BN22" s="72">
        <f t="shared" si="12"/>
        <v>87.632780193271074</v>
      </c>
      <c r="BO22" s="20">
        <f>'Daily Feed Intake'!BB20</f>
        <v>94.664980921934614</v>
      </c>
      <c r="BP22" s="175">
        <f t="shared" si="13"/>
        <v>2.1347421225024878</v>
      </c>
      <c r="BQ22" s="176">
        <v>1.2</v>
      </c>
      <c r="BR22" s="175">
        <f>BR21-Dead!AA20+'Theoritical Daily Growth'!BO22/'Theoritical Daily Growth'!BQ22</f>
        <v>4513.3800592966891</v>
      </c>
      <c r="BS22" s="21">
        <f>BR22/Dead!Z20</f>
        <v>90.267601185933785</v>
      </c>
      <c r="BT22" s="20">
        <f>'Daily Feed Intake'!BF20</f>
        <v>53.815357327008357</v>
      </c>
      <c r="BU22" s="175">
        <f t="shared" si="14"/>
        <v>1.3209178717291798</v>
      </c>
      <c r="BV22" s="176">
        <v>1.2</v>
      </c>
      <c r="BW22" s="175">
        <f>BW21-Dead!AC20+'Theoritical Daily Growth'!BT22/'Theoritical Daily Growth'!BV22</f>
        <v>4118.9341935650182</v>
      </c>
      <c r="BX22" s="21">
        <f>BW22/Dead!AB20</f>
        <v>82.378683871300368</v>
      </c>
      <c r="BY22" s="20">
        <f>'Daily Feed Intake'!BJ20</f>
        <v>90.043609363720734</v>
      </c>
      <c r="BZ22" s="175">
        <f t="shared" si="15"/>
        <v>2.1891018530269606</v>
      </c>
      <c r="CA22" s="176">
        <v>1.35</v>
      </c>
      <c r="CB22" s="175">
        <f>CB21-Dead!AE21+'Theoritical Daily Growth'!BY22/'Theoritical Daily Growth'!CA22</f>
        <v>4179.9662095760814</v>
      </c>
      <c r="CC22" s="21">
        <f>CB22/Dead!AD20</f>
        <v>83.599324191521632</v>
      </c>
      <c r="CD22" s="72">
        <f t="shared" si="16"/>
        <v>85.415203082918595</v>
      </c>
    </row>
    <row r="23" spans="1:900" x14ac:dyDescent="0.45">
      <c r="A23" s="18">
        <v>44188</v>
      </c>
      <c r="B23" s="16">
        <v>14</v>
      </c>
      <c r="C23" s="20">
        <f>'Daily Feed Intake'!F21</f>
        <v>107.64532541869832</v>
      </c>
      <c r="D23" s="174">
        <f t="shared" si="17"/>
        <v>2.4410635906343012</v>
      </c>
      <c r="E23" s="170">
        <v>1.35</v>
      </c>
      <c r="F23" s="175">
        <f>F22-Dead!C21+'Theoritical Daily Growth'!C23/'Theoritical Daily Growth'!E23</f>
        <v>4489.5087331087707</v>
      </c>
      <c r="G23" s="21">
        <f>F23/Dead!B22</f>
        <v>89.790174662175417</v>
      </c>
      <c r="H23" s="20">
        <f>'Daily Feed Intake'!J21</f>
        <v>97.720903116387532</v>
      </c>
      <c r="I23" s="174">
        <f t="shared" si="18"/>
        <v>2.1169718794225729</v>
      </c>
      <c r="J23" s="170">
        <v>1.2</v>
      </c>
      <c r="K23" s="175">
        <f>K22-Dead!E21+'Theoritical Daily Growth'!H23/'Theoritical Daily Growth'!J23</f>
        <v>4697.5040520104567</v>
      </c>
      <c r="L23" s="21">
        <f>K23/Dead!D21</f>
        <v>93.950081040209128</v>
      </c>
      <c r="M23" s="20">
        <f>'Daily Feed Intake'!N21</f>
        <v>99.241149035403851</v>
      </c>
      <c r="N23" s="174">
        <f t="shared" si="19"/>
        <v>2.1881239061466369</v>
      </c>
      <c r="O23" s="170">
        <v>1.2</v>
      </c>
      <c r="P23" s="175">
        <f>P22-Dead!G21+'Theoritical Daily Growth'!M23/'Theoritical Daily Growth'!O23</f>
        <v>4618.1456257508298</v>
      </c>
      <c r="Q23" s="21">
        <f>P23/Dead!F21</f>
        <v>92.362912515016603</v>
      </c>
      <c r="R23" s="19">
        <f t="shared" si="0"/>
        <v>92.034389405800383</v>
      </c>
      <c r="S23" s="20">
        <f>'Daily Feed Intake'!R21</f>
        <v>119.72173554570752</v>
      </c>
      <c r="T23" s="175">
        <f t="shared" si="1"/>
        <v>2.6919748531028631</v>
      </c>
      <c r="U23" s="176">
        <v>1.3</v>
      </c>
      <c r="V23" s="175">
        <f>V22-Dead!I21+'Theoritical Daily Growth'!S23/'Theoritical Daily Growth'!U23</f>
        <v>4539.4507719262083</v>
      </c>
      <c r="W23" s="21">
        <f>V23/Dead!H21</f>
        <v>90.78901543852416</v>
      </c>
      <c r="X23" s="20">
        <f>'Daily Feed Intake'!V21</f>
        <v>107.37503864784088</v>
      </c>
      <c r="Y23" s="175">
        <f t="shared" si="2"/>
        <v>2.5241380276727208</v>
      </c>
      <c r="Z23" s="176">
        <v>1.2</v>
      </c>
      <c r="AA23" s="175">
        <f>AA22-Dead!K21+'Theoritical Daily Growth'!X23/'Theoritical Daily Growth'!Z23</f>
        <v>4343.4081627675278</v>
      </c>
      <c r="AB23" s="21">
        <f>AA23/Dead!J21</f>
        <v>86.868163255350552</v>
      </c>
      <c r="AC23" s="20">
        <f>'Daily Feed Intake'!Z21</f>
        <v>106.68453055755951</v>
      </c>
      <c r="AD23" s="175">
        <f t="shared" si="3"/>
        <v>2.3928069526829745</v>
      </c>
      <c r="AE23" s="176">
        <v>1.2</v>
      </c>
      <c r="AF23" s="175">
        <f>AF22-Dead!M21+'Theoritical Daily Growth'!AC23/'Theoritical Daily Growth'!AE23</f>
        <v>4547.4552870246325</v>
      </c>
      <c r="AG23" s="21">
        <f>AF23/Dead!L21</f>
        <v>90.949105740492655</v>
      </c>
      <c r="AH23" s="72">
        <f t="shared" si="4"/>
        <v>89.535428144789122</v>
      </c>
      <c r="AI23" s="20">
        <f>'Daily Feed Intake'!AH21</f>
        <v>97.767694435905312</v>
      </c>
      <c r="AJ23" s="175">
        <f t="shared" si="5"/>
        <v>2.2204274967591604</v>
      </c>
      <c r="AK23" s="176">
        <v>1.2</v>
      </c>
      <c r="AL23" s="175">
        <f>AL22-Dead!O21+'Theoritical Daily Growth'!AI23/'Theoritical Daily Growth'!AK23</f>
        <v>4484.575390238072</v>
      </c>
      <c r="AM23" s="21">
        <f>AL23/Dead!N21</f>
        <v>89.691507804761443</v>
      </c>
      <c r="AN23" s="20">
        <f>'Daily Feed Intake'!AL21</f>
        <v>100.04320012296341</v>
      </c>
      <c r="AO23" s="175">
        <f t="shared" si="6"/>
        <v>2.2037281108273965</v>
      </c>
      <c r="AP23" s="176">
        <v>1.2</v>
      </c>
      <c r="AQ23" s="175">
        <f>AQ22-Dead!Q21+'Theoritical Daily Growth'!AN23/'Theoritical Daily Growth'!AP23</f>
        <v>4623.0945214673648</v>
      </c>
      <c r="AR23" s="21">
        <f>AQ23/Dead!P21</f>
        <v>92.461890429347292</v>
      </c>
      <c r="AS23" s="20">
        <f>'Daily Feed Intake'!AP21</f>
        <v>101.30841121495327</v>
      </c>
      <c r="AT23" s="175">
        <f t="shared" si="7"/>
        <v>2.3072243030036623</v>
      </c>
      <c r="AU23" s="176">
        <v>1.2</v>
      </c>
      <c r="AV23" s="175">
        <f>AV22-Dead!S21+'Theoritical Daily Growth'!AS23/'Theoritical Daily Growth'!AU23</f>
        <v>4475.345316490364</v>
      </c>
      <c r="AW23" s="21">
        <f>AV23/Dead!R21</f>
        <v>89.506906329807279</v>
      </c>
      <c r="AX23" s="72">
        <f t="shared" si="8"/>
        <v>90.553434854638681</v>
      </c>
      <c r="AY23" s="20">
        <f>'Daily Feed Intake'!AP21</f>
        <v>101.30841121495327</v>
      </c>
      <c r="AZ23" s="175">
        <f t="shared" si="9"/>
        <v>2.2707993535090898</v>
      </c>
      <c r="BA23" s="176">
        <v>1.3</v>
      </c>
      <c r="BB23" s="175">
        <f>BB22-Dead!U21+'Theoritical Daily Growth'!AY23/'Theoritical Daily Growth'!BA23</f>
        <v>4539.284138298799</v>
      </c>
      <c r="BC23" s="21">
        <f>BB23/Dead!T21</f>
        <v>90.785682765975977</v>
      </c>
      <c r="BD23" s="20">
        <f>'Daily Feed Intake'!AT21</f>
        <v>86.519461846564639</v>
      </c>
      <c r="BE23" s="175">
        <f t="shared" si="10"/>
        <v>2.0266969129579997</v>
      </c>
      <c r="BF23" s="176">
        <v>1.2</v>
      </c>
      <c r="BG23" s="175">
        <f>BG22-Dead!W21+'Theoritical Daily Growth'!BD23/'Theoritical Daily Growth'!BF23</f>
        <v>4341.0882342268324</v>
      </c>
      <c r="BH23" s="21">
        <f>BG23/Dead!V21</f>
        <v>86.821764684536646</v>
      </c>
      <c r="BI23" s="20">
        <f>'Daily Feed Intake'!AX21</f>
        <v>98.165759474170684</v>
      </c>
      <c r="BJ23" s="175">
        <f t="shared" si="11"/>
        <v>2.2236746947751271</v>
      </c>
      <c r="BK23" s="176">
        <v>1.2</v>
      </c>
      <c r="BL23" s="175">
        <f>BL22-Dead!Y21+'Theoritical Daily Growth'!BI23/'Theoritical Daily Growth'!BK23</f>
        <v>4496.3785546540694</v>
      </c>
      <c r="BM23" s="21">
        <f>BL23/Dead!X21</f>
        <v>89.927571093081383</v>
      </c>
      <c r="BN23" s="72">
        <f t="shared" si="12"/>
        <v>89.178339514531331</v>
      </c>
      <c r="BO23" s="20">
        <f>'Daily Feed Intake'!BB21</f>
        <v>98.357951943900176</v>
      </c>
      <c r="BP23" s="175">
        <f t="shared" si="13"/>
        <v>2.1792525923293748</v>
      </c>
      <c r="BQ23" s="176">
        <v>1.2</v>
      </c>
      <c r="BR23" s="175">
        <f>BR22-Dead!AA21+'Theoritical Daily Growth'!BO23/'Theoritical Daily Growth'!BQ23</f>
        <v>4595.3450192499395</v>
      </c>
      <c r="BS23" s="21">
        <f>BR23/Dead!Z21</f>
        <v>91.906900384998792</v>
      </c>
      <c r="BT23" s="20">
        <f>'Daily Feed Intake'!BF21</f>
        <v>79.19163865112921</v>
      </c>
      <c r="BU23" s="175">
        <f t="shared" si="14"/>
        <v>1.9226245171590686</v>
      </c>
      <c r="BV23" s="176">
        <v>1.2</v>
      </c>
      <c r="BW23" s="175">
        <f>BW22-Dead!AC21+'Theoritical Daily Growth'!BT23/'Theoritical Daily Growth'!BV23</f>
        <v>4184.9272257742923</v>
      </c>
      <c r="BX23" s="21">
        <f>BW23/Dead!AB21</f>
        <v>83.69854451548585</v>
      </c>
      <c r="BY23" s="20">
        <f>'Daily Feed Intake'!BJ21</f>
        <v>99.265721357120754</v>
      </c>
      <c r="BZ23" s="175">
        <f t="shared" si="15"/>
        <v>2.374797220362888</v>
      </c>
      <c r="CA23" s="176">
        <v>1.35</v>
      </c>
      <c r="CB23" s="175">
        <f>CB22-Dead!AE22+'Theoritical Daily Growth'!BY23/'Theoritical Daily Growth'!CA23</f>
        <v>4253.4963735443189</v>
      </c>
      <c r="CC23" s="21">
        <f>CB23/Dead!AD21</f>
        <v>85.069927470886384</v>
      </c>
      <c r="CD23" s="72">
        <f t="shared" si="16"/>
        <v>86.891790790457023</v>
      </c>
    </row>
    <row r="24" spans="1:900" x14ac:dyDescent="0.45">
      <c r="A24" s="18">
        <v>44189</v>
      </c>
      <c r="B24" s="16">
        <v>15</v>
      </c>
      <c r="C24" s="20">
        <f>'Daily Feed Intake'!F22</f>
        <v>96.404070383718462</v>
      </c>
      <c r="D24" s="174">
        <f t="shared" si="17"/>
        <v>2.1473189187219432</v>
      </c>
      <c r="E24" s="170">
        <v>1.35</v>
      </c>
      <c r="F24" s="175">
        <f>F23-Dead!C22+'Theoritical Daily Growth'!C24/'Theoritical Daily Growth'!E24</f>
        <v>4560.9191556152291</v>
      </c>
      <c r="G24" s="21">
        <f>F24/Dead!B23</f>
        <v>91.218383112304579</v>
      </c>
      <c r="H24" s="20">
        <f>'Daily Feed Intake'!J22</f>
        <v>104.46565613737545</v>
      </c>
      <c r="I24" s="174">
        <f t="shared" si="18"/>
        <v>2.2238545189261907</v>
      </c>
      <c r="J24" s="170">
        <v>1.2</v>
      </c>
      <c r="K24" s="175">
        <f>K23-Dead!E22+'Theoritical Daily Growth'!H24/'Theoritical Daily Growth'!J24</f>
        <v>4784.5587654582696</v>
      </c>
      <c r="L24" s="21">
        <f>K24/Dead!D22</f>
        <v>95.691175309165388</v>
      </c>
      <c r="M24" s="20">
        <f>'Daily Feed Intake'!N22</f>
        <v>114.91467034131864</v>
      </c>
      <c r="N24" s="174">
        <f t="shared" si="19"/>
        <v>2.4883292917519362</v>
      </c>
      <c r="O24" s="170">
        <v>1.2</v>
      </c>
      <c r="P24" s="175">
        <f>P23-Dead!G22+'Theoritical Daily Growth'!M24/'Theoritical Daily Growth'!O24</f>
        <v>4713.907851035262</v>
      </c>
      <c r="Q24" s="21">
        <f>P24/Dead!F22</f>
        <v>94.278157020705237</v>
      </c>
      <c r="R24" s="19">
        <f t="shared" si="0"/>
        <v>93.729238480725073</v>
      </c>
      <c r="S24" s="20">
        <f>'Daily Feed Intake'!R22</f>
        <v>103.08770483355663</v>
      </c>
      <c r="T24" s="175">
        <f t="shared" si="1"/>
        <v>2.2709290179131916</v>
      </c>
      <c r="U24" s="176">
        <v>1.3</v>
      </c>
      <c r="V24" s="175">
        <f>V23-Dead!I22+'Theoritical Daily Growth'!S24/'Theoritical Daily Growth'!U24</f>
        <v>4618.74900641356</v>
      </c>
      <c r="W24" s="21">
        <f>V24/Dead!H22</f>
        <v>92.374980128271204</v>
      </c>
      <c r="X24" s="20">
        <f>'Daily Feed Intake'!V22</f>
        <v>88.216015665258169</v>
      </c>
      <c r="Y24" s="175">
        <f t="shared" si="2"/>
        <v>2.0310321378833711</v>
      </c>
      <c r="Z24" s="176">
        <v>1.2</v>
      </c>
      <c r="AA24" s="175">
        <f>AA23-Dead!K22+'Theoritical Daily Growth'!X24/'Theoritical Daily Growth'!Z24</f>
        <v>4416.9215091552433</v>
      </c>
      <c r="AB24" s="21">
        <f>AA24/Dead!J22</f>
        <v>88.338430183104862</v>
      </c>
      <c r="AC24" s="20">
        <f>'Daily Feed Intake'!Z22</f>
        <v>99.387818200556524</v>
      </c>
      <c r="AD24" s="175">
        <f t="shared" si="3"/>
        <v>2.1855699930495689</v>
      </c>
      <c r="AE24" s="176">
        <v>1.2</v>
      </c>
      <c r="AF24" s="175">
        <f>AF23-Dead!M22+'Theoritical Daily Growth'!AC24/'Theoritical Daily Growth'!AE24</f>
        <v>4630.2784688584297</v>
      </c>
      <c r="AG24" s="21">
        <f>AF24/Dead!L22</f>
        <v>92.605569377168592</v>
      </c>
      <c r="AH24" s="72">
        <f t="shared" si="4"/>
        <v>91.106326562848224</v>
      </c>
      <c r="AI24" s="20">
        <f>'Daily Feed Intake'!AH22</f>
        <v>95.686939235577412</v>
      </c>
      <c r="AJ24" s="175">
        <f t="shared" si="5"/>
        <v>2.1336900577893441</v>
      </c>
      <c r="AK24" s="176">
        <v>1.2</v>
      </c>
      <c r="AL24" s="175">
        <f>AL23-Dead!O22+'Theoritical Daily Growth'!AI24/'Theoritical Daily Growth'!AK24</f>
        <v>4564.3145062677195</v>
      </c>
      <c r="AM24" s="21">
        <f>AL24/Dead!N22</f>
        <v>91.286290125354384</v>
      </c>
      <c r="AN24" s="20">
        <f>'Daily Feed Intake'!AL22</f>
        <v>104.65571165078389</v>
      </c>
      <c r="AO24" s="175">
        <f t="shared" si="6"/>
        <v>2.2637588559960111</v>
      </c>
      <c r="AP24" s="176">
        <v>1.2</v>
      </c>
      <c r="AQ24" s="175">
        <f>AQ23-Dead!Q22+'Theoritical Daily Growth'!AN24/'Theoritical Daily Growth'!AP24</f>
        <v>4710.3076145096848</v>
      </c>
      <c r="AR24" s="21">
        <f>AQ24/Dead!P22</f>
        <v>94.2061522901937</v>
      </c>
      <c r="AS24" s="20">
        <f>'Daily Feed Intake'!AP22</f>
        <v>94.037177775495536</v>
      </c>
      <c r="AT24" s="175">
        <f t="shared" si="7"/>
        <v>2.1012273048293171</v>
      </c>
      <c r="AU24" s="176">
        <v>1.2</v>
      </c>
      <c r="AV24" s="175">
        <f>AV23-Dead!S22+'Theoritical Daily Growth'!AS24/'Theoritical Daily Growth'!AU24</f>
        <v>4553.7096313032771</v>
      </c>
      <c r="AW24" s="21">
        <f>AV24/Dead!R22</f>
        <v>91.074192626065539</v>
      </c>
      <c r="AX24" s="72">
        <f t="shared" si="8"/>
        <v>92.188878347204536</v>
      </c>
      <c r="AY24" s="20">
        <f>'Daily Feed Intake'!AP22</f>
        <v>94.037177775495536</v>
      </c>
      <c r="AZ24" s="175">
        <f t="shared" si="9"/>
        <v>2.0716301273605251</v>
      </c>
      <c r="BA24" s="176">
        <v>1.3</v>
      </c>
      <c r="BB24" s="175">
        <f>BB23-Dead!U22+'Theoritical Daily Growth'!AY24/'Theoritical Daily Growth'!BA24</f>
        <v>4611.620428895334</v>
      </c>
      <c r="BC24" s="21">
        <f>BB24/Dead!T22</f>
        <v>92.232408577906682</v>
      </c>
      <c r="BD24" s="20">
        <f>'Daily Feed Intake'!AT22</f>
        <v>82.226558488240727</v>
      </c>
      <c r="BE24" s="175">
        <f t="shared" si="10"/>
        <v>1.894146215226276</v>
      </c>
      <c r="BF24" s="176">
        <v>1.2</v>
      </c>
      <c r="BG24" s="175">
        <f>BG23-Dead!W22+'Theoritical Daily Growth'!BD24/'Theoritical Daily Growth'!BF24</f>
        <v>4409.610366300366</v>
      </c>
      <c r="BH24" s="21">
        <f>BG24/Dead!V22</f>
        <v>88.19220732600732</v>
      </c>
      <c r="BI24" s="20">
        <f>'Daily Feed Intake'!AX22</f>
        <v>96.810105782068405</v>
      </c>
      <c r="BJ24" s="175">
        <f t="shared" si="11"/>
        <v>2.1530683994981494</v>
      </c>
      <c r="BK24" s="176">
        <v>1.2</v>
      </c>
      <c r="BL24" s="175">
        <f>BL23-Dead!Y22+'Theoritical Daily Growth'!BI24/'Theoritical Daily Growth'!BK24</f>
        <v>4577.0536428057931</v>
      </c>
      <c r="BM24" s="21">
        <f>BL24/Dead!X22</f>
        <v>91.541072856115861</v>
      </c>
      <c r="BN24" s="72">
        <f t="shared" si="12"/>
        <v>90.655229586676626</v>
      </c>
      <c r="BO24" s="20">
        <f>'Daily Feed Intake'!BB22</f>
        <v>92.2408239661751</v>
      </c>
      <c r="BP24" s="175">
        <f t="shared" si="13"/>
        <v>2.0072665617005359</v>
      </c>
      <c r="BQ24" s="176">
        <v>1.2</v>
      </c>
      <c r="BR24" s="175">
        <f>BR23-Dead!AA22+'Theoritical Daily Growth'!BO24/'Theoritical Daily Growth'!BQ24</f>
        <v>4672.2123725550855</v>
      </c>
      <c r="BS24" s="21">
        <f>BR24/Dead!Z22</f>
        <v>93.444247451101717</v>
      </c>
      <c r="BT24" s="20">
        <f>'Daily Feed Intake'!BF22</f>
        <v>74.3020624935547</v>
      </c>
      <c r="BU24" s="175">
        <f t="shared" si="14"/>
        <v>1.7754684486731398</v>
      </c>
      <c r="BV24" s="176">
        <v>1.2</v>
      </c>
      <c r="BW24" s="175">
        <f>BW23-Dead!AC22+'Theoritical Daily Growth'!BT24/'Theoritical Daily Growth'!BV24</f>
        <v>4246.8456111855876</v>
      </c>
      <c r="BX24" s="21">
        <f>BW24/Dead!AB22</f>
        <v>84.936912223711758</v>
      </c>
      <c r="BY24" s="20">
        <f>'Daily Feed Intake'!BJ22</f>
        <v>82.647351758275761</v>
      </c>
      <c r="BZ24" s="175">
        <f t="shared" si="15"/>
        <v>1.9430450739848182</v>
      </c>
      <c r="CA24" s="176">
        <v>1.35</v>
      </c>
      <c r="CB24" s="175">
        <f>CB23-Dead!AE23+'Theoritical Daily Growth'!BY24/'Theoritical Daily Growth'!CA24</f>
        <v>4314.7166341060047</v>
      </c>
      <c r="CC24" s="21">
        <f>CB24/Dead!AD22</f>
        <v>86.2943326821201</v>
      </c>
      <c r="CD24" s="72">
        <f t="shared" si="16"/>
        <v>88.225164118977872</v>
      </c>
    </row>
    <row r="25" spans="1:900" x14ac:dyDescent="0.45">
      <c r="A25" s="18">
        <v>44190</v>
      </c>
      <c r="B25" s="16">
        <v>16</v>
      </c>
      <c r="C25" s="20">
        <f>'Daily Feed Intake'!F23</f>
        <v>0</v>
      </c>
      <c r="D25" s="174">
        <f t="shared" si="17"/>
        <v>0</v>
      </c>
      <c r="E25" s="170">
        <v>1.35</v>
      </c>
      <c r="F25" s="175">
        <f>F24-Dead!C23+'Theoritical Daily Growth'!C25/'Theoritical Daily Growth'!E25</f>
        <v>4560.9191556152291</v>
      </c>
      <c r="G25" s="21">
        <f>F25/Dead!B24</f>
        <v>91.218383112304579</v>
      </c>
      <c r="H25" s="20">
        <f>'Daily Feed Intake'!J23</f>
        <v>0</v>
      </c>
      <c r="I25" s="174">
        <f t="shared" si="18"/>
        <v>0</v>
      </c>
      <c r="J25" s="170">
        <v>1.2</v>
      </c>
      <c r="K25" s="175">
        <f>K24-Dead!E23+'Theoritical Daily Growth'!H25/'Theoritical Daily Growth'!J25</f>
        <v>4784.5587654582696</v>
      </c>
      <c r="L25" s="21">
        <f>K25/Dead!D23</f>
        <v>95.691175309165388</v>
      </c>
      <c r="M25" s="20">
        <f>'Daily Feed Intake'!N23</f>
        <v>0</v>
      </c>
      <c r="N25" s="174">
        <f t="shared" si="19"/>
        <v>0</v>
      </c>
      <c r="O25" s="170">
        <v>1.2</v>
      </c>
      <c r="P25" s="175">
        <f>P24-Dead!G23+'Theoritical Daily Growth'!M25/'Theoritical Daily Growth'!O25</f>
        <v>4713.907851035262</v>
      </c>
      <c r="Q25" s="21">
        <f>P25/Dead!F23</f>
        <v>94.278157020705237</v>
      </c>
      <c r="R25" s="19">
        <f t="shared" si="0"/>
        <v>93.729238480725073</v>
      </c>
      <c r="S25" s="20">
        <f>'Daily Feed Intake'!R23</f>
        <v>0</v>
      </c>
      <c r="T25" s="175">
        <f t="shared" si="1"/>
        <v>0</v>
      </c>
      <c r="U25" s="176">
        <v>1.3</v>
      </c>
      <c r="V25" s="175">
        <f>V24-Dead!I23+'Theoritical Daily Growth'!S25/'Theoritical Daily Growth'!U25</f>
        <v>4618.74900641356</v>
      </c>
      <c r="W25" s="21">
        <f>V25/Dead!H23</f>
        <v>92.374980128271204</v>
      </c>
      <c r="X25" s="20">
        <f>'Daily Feed Intake'!V23</f>
        <v>0</v>
      </c>
      <c r="Y25" s="175">
        <f t="shared" si="2"/>
        <v>0</v>
      </c>
      <c r="Z25" s="176">
        <v>1.2</v>
      </c>
      <c r="AA25" s="175">
        <f>AA24-Dead!K23+'Theoritical Daily Growth'!X25/'Theoritical Daily Growth'!Z25</f>
        <v>4416.9215091552433</v>
      </c>
      <c r="AB25" s="21">
        <f>AA25/Dead!J23</f>
        <v>88.338430183104862</v>
      </c>
      <c r="AC25" s="20">
        <f>'Daily Feed Intake'!Z23</f>
        <v>0</v>
      </c>
      <c r="AD25" s="175">
        <f t="shared" si="3"/>
        <v>0</v>
      </c>
      <c r="AE25" s="176">
        <v>1.2</v>
      </c>
      <c r="AF25" s="175">
        <f>AF24-Dead!M23+'Theoritical Daily Growth'!AC25/'Theoritical Daily Growth'!AE25</f>
        <v>4630.2784688584297</v>
      </c>
      <c r="AG25" s="21">
        <f>AF25/Dead!L23</f>
        <v>92.605569377168592</v>
      </c>
      <c r="AH25" s="72">
        <f t="shared" si="4"/>
        <v>91.106326562848224</v>
      </c>
      <c r="AI25" s="20">
        <f>'Daily Feed Intake'!AH23</f>
        <v>0</v>
      </c>
      <c r="AJ25" s="175">
        <f t="shared" si="5"/>
        <v>0</v>
      </c>
      <c r="AK25" s="176">
        <v>1.2</v>
      </c>
      <c r="AL25" s="175">
        <f>AL24-Dead!O23+'Theoritical Daily Growth'!AI25/'Theoritical Daily Growth'!AK25</f>
        <v>4564.3145062677195</v>
      </c>
      <c r="AM25" s="21">
        <f>AL25/Dead!N23</f>
        <v>91.286290125354384</v>
      </c>
      <c r="AN25" s="20">
        <f>'Daily Feed Intake'!AL23</f>
        <v>0</v>
      </c>
      <c r="AO25" s="175">
        <f t="shared" si="6"/>
        <v>0</v>
      </c>
      <c r="AP25" s="176">
        <v>1.2</v>
      </c>
      <c r="AQ25" s="175">
        <f>AQ24-Dead!Q23+'Theoritical Daily Growth'!AN25/'Theoritical Daily Growth'!AP25</f>
        <v>4710.3076145096848</v>
      </c>
      <c r="AR25" s="21">
        <f>AQ25/Dead!P23</f>
        <v>94.2061522901937</v>
      </c>
      <c r="AS25" s="20">
        <f>'Daily Feed Intake'!AP23</f>
        <v>0</v>
      </c>
      <c r="AT25" s="175">
        <f t="shared" si="7"/>
        <v>0</v>
      </c>
      <c r="AU25" s="176">
        <v>1.2</v>
      </c>
      <c r="AV25" s="175">
        <f>AV24-Dead!S23+'Theoritical Daily Growth'!AS25/'Theoritical Daily Growth'!AU25</f>
        <v>4553.7096313032771</v>
      </c>
      <c r="AW25" s="21">
        <f>AV25/Dead!R23</f>
        <v>91.074192626065539</v>
      </c>
      <c r="AX25" s="72">
        <f t="shared" si="8"/>
        <v>92.188878347204536</v>
      </c>
      <c r="AY25" s="20">
        <f>'Daily Feed Intake'!AP23</f>
        <v>0</v>
      </c>
      <c r="AZ25" s="175">
        <f t="shared" si="9"/>
        <v>0</v>
      </c>
      <c r="BA25" s="176">
        <v>1.3</v>
      </c>
      <c r="BB25" s="175">
        <f>BB24-Dead!U23+'Theoritical Daily Growth'!AY25/'Theoritical Daily Growth'!BA25</f>
        <v>4611.620428895334</v>
      </c>
      <c r="BC25" s="21">
        <f>BB25/Dead!T23</f>
        <v>92.232408577906682</v>
      </c>
      <c r="BD25" s="20">
        <f>'Daily Feed Intake'!AT23</f>
        <v>0</v>
      </c>
      <c r="BE25" s="175">
        <f t="shared" si="10"/>
        <v>0</v>
      </c>
      <c r="BF25" s="176">
        <v>1.2</v>
      </c>
      <c r="BG25" s="175">
        <f>BG24-Dead!W23+'Theoritical Daily Growth'!BD25/'Theoritical Daily Growth'!BF25</f>
        <v>4409.610366300366</v>
      </c>
      <c r="BH25" s="21">
        <f>BG25/Dead!V23</f>
        <v>88.19220732600732</v>
      </c>
      <c r="BI25" s="20">
        <f>'Daily Feed Intake'!AX23</f>
        <v>0</v>
      </c>
      <c r="BJ25" s="175">
        <f t="shared" si="11"/>
        <v>0</v>
      </c>
      <c r="BK25" s="176">
        <v>1.2</v>
      </c>
      <c r="BL25" s="175">
        <f>BL24-Dead!Y23+'Theoritical Daily Growth'!BI25/'Theoritical Daily Growth'!BK25</f>
        <v>4577.0536428057931</v>
      </c>
      <c r="BM25" s="21">
        <f>BL25/Dead!X23</f>
        <v>91.541072856115861</v>
      </c>
      <c r="BN25" s="72">
        <f t="shared" si="12"/>
        <v>90.655229586676626</v>
      </c>
      <c r="BO25" s="20">
        <f>'Daily Feed Intake'!BB23</f>
        <v>0</v>
      </c>
      <c r="BP25" s="175">
        <f t="shared" si="13"/>
        <v>0</v>
      </c>
      <c r="BQ25" s="176">
        <v>1.2</v>
      </c>
      <c r="BR25" s="175">
        <f>BR24-Dead!AA23+'Theoritical Daily Growth'!BO25/'Theoritical Daily Growth'!BQ25</f>
        <v>4672.2123725550855</v>
      </c>
      <c r="BS25" s="21">
        <f>BR25/Dead!Z23</f>
        <v>93.444247451101717</v>
      </c>
      <c r="BT25" s="20">
        <f>'Daily Feed Intake'!BF23</f>
        <v>0</v>
      </c>
      <c r="BU25" s="175">
        <f t="shared" si="14"/>
        <v>0</v>
      </c>
      <c r="BV25" s="176">
        <v>1.2</v>
      </c>
      <c r="BW25" s="175">
        <f>BW24-Dead!AC23+'Theoritical Daily Growth'!BT25/'Theoritical Daily Growth'!BV25</f>
        <v>4246.8456111855876</v>
      </c>
      <c r="BX25" s="21">
        <f>BW25/Dead!AB23</f>
        <v>84.936912223711758</v>
      </c>
      <c r="BY25" s="20">
        <f>'Daily Feed Intake'!BJ23</f>
        <v>0</v>
      </c>
      <c r="BZ25" s="175">
        <f t="shared" si="15"/>
        <v>0</v>
      </c>
      <c r="CA25" s="176">
        <v>1.35</v>
      </c>
      <c r="CB25" s="175">
        <f>CB24-Dead!AE24+'Theoritical Daily Growth'!BY25/'Theoritical Daily Growth'!CA25</f>
        <v>4314.7166341060047</v>
      </c>
      <c r="CC25" s="21">
        <f>CB25/Dead!AD23</f>
        <v>86.2943326821201</v>
      </c>
      <c r="CD25" s="72">
        <f t="shared" si="16"/>
        <v>88.225164118977872</v>
      </c>
    </row>
    <row r="26" spans="1:900" x14ac:dyDescent="0.45">
      <c r="A26" s="18">
        <v>44191</v>
      </c>
      <c r="B26" s="16">
        <v>17</v>
      </c>
      <c r="C26" s="20">
        <f>'Daily Feed Intake'!F24</f>
        <v>0</v>
      </c>
      <c r="D26" s="174">
        <f t="shared" si="17"/>
        <v>0</v>
      </c>
      <c r="E26" s="170">
        <v>1.35</v>
      </c>
      <c r="F26" s="175">
        <f>F25-Dead!C24+'Theoritical Daily Growth'!C26/'Theoritical Daily Growth'!E26</f>
        <v>4560.9191556152291</v>
      </c>
      <c r="G26" s="21">
        <f>F26/Dead!B25</f>
        <v>91.218383112304579</v>
      </c>
      <c r="H26" s="20">
        <f>'Daily Feed Intake'!J24</f>
        <v>0</v>
      </c>
      <c r="I26" s="174">
        <f t="shared" si="18"/>
        <v>0</v>
      </c>
      <c r="J26" s="170">
        <v>1.2</v>
      </c>
      <c r="K26" s="175">
        <f>K25-Dead!E24+'Theoritical Daily Growth'!H26/'Theoritical Daily Growth'!J26</f>
        <v>4784.5587654582696</v>
      </c>
      <c r="L26" s="21">
        <f>K26/Dead!D24</f>
        <v>95.691175309165388</v>
      </c>
      <c r="M26" s="20">
        <f>'Daily Feed Intake'!N24</f>
        <v>0</v>
      </c>
      <c r="N26" s="174">
        <f t="shared" si="19"/>
        <v>0</v>
      </c>
      <c r="O26" s="170">
        <v>1.2</v>
      </c>
      <c r="P26" s="175">
        <f>P25-Dead!G24+'Theoritical Daily Growth'!M26/'Theoritical Daily Growth'!O26</f>
        <v>4713.907851035262</v>
      </c>
      <c r="Q26" s="21">
        <f>P26/Dead!F24</f>
        <v>94.278157020705237</v>
      </c>
      <c r="R26" s="19">
        <f t="shared" si="0"/>
        <v>93.729238480725073</v>
      </c>
      <c r="S26" s="20">
        <f>'Daily Feed Intake'!R24</f>
        <v>0</v>
      </c>
      <c r="T26" s="175">
        <f t="shared" si="1"/>
        <v>0</v>
      </c>
      <c r="U26" s="176">
        <v>1.3</v>
      </c>
      <c r="V26" s="175">
        <f>V25-Dead!I24+'Theoritical Daily Growth'!S26/'Theoritical Daily Growth'!U26</f>
        <v>4618.74900641356</v>
      </c>
      <c r="W26" s="21">
        <f>V26/Dead!H24</f>
        <v>92.374980128271204</v>
      </c>
      <c r="X26" s="20">
        <f>'Daily Feed Intake'!V24</f>
        <v>0</v>
      </c>
      <c r="Y26" s="175">
        <f t="shared" si="2"/>
        <v>0</v>
      </c>
      <c r="Z26" s="176">
        <v>1.2</v>
      </c>
      <c r="AA26" s="175">
        <f>AA25-Dead!K24+'Theoritical Daily Growth'!X26/'Theoritical Daily Growth'!Z26</f>
        <v>4416.9215091552433</v>
      </c>
      <c r="AB26" s="21">
        <f>AA26/Dead!J24</f>
        <v>88.338430183104862</v>
      </c>
      <c r="AC26" s="20">
        <f>'Daily Feed Intake'!Z24</f>
        <v>0</v>
      </c>
      <c r="AD26" s="175">
        <f t="shared" si="3"/>
        <v>0</v>
      </c>
      <c r="AE26" s="176">
        <v>1.2</v>
      </c>
      <c r="AF26" s="175">
        <f>AF25-Dead!M24+'Theoritical Daily Growth'!AC26/'Theoritical Daily Growth'!AE26</f>
        <v>4630.2784688584297</v>
      </c>
      <c r="AG26" s="21">
        <f>AF26/Dead!L24</f>
        <v>92.605569377168592</v>
      </c>
      <c r="AH26" s="72">
        <f t="shared" si="4"/>
        <v>91.106326562848224</v>
      </c>
      <c r="AI26" s="20">
        <f>'Daily Feed Intake'!AH24</f>
        <v>0</v>
      </c>
      <c r="AJ26" s="175">
        <f t="shared" si="5"/>
        <v>0</v>
      </c>
      <c r="AK26" s="176">
        <v>1.2</v>
      </c>
      <c r="AL26" s="175">
        <f>AL25-Dead!O24+'Theoritical Daily Growth'!AI26/'Theoritical Daily Growth'!AK26</f>
        <v>4564.3145062677195</v>
      </c>
      <c r="AM26" s="21">
        <f>AL26/Dead!N24</f>
        <v>91.286290125354384</v>
      </c>
      <c r="AN26" s="20">
        <f>'Daily Feed Intake'!AL24</f>
        <v>0</v>
      </c>
      <c r="AO26" s="175">
        <f t="shared" si="6"/>
        <v>0</v>
      </c>
      <c r="AP26" s="176">
        <v>1.2</v>
      </c>
      <c r="AQ26" s="175">
        <f>AQ25-Dead!Q24+'Theoritical Daily Growth'!AN26/'Theoritical Daily Growth'!AP26</f>
        <v>4710.3076145096848</v>
      </c>
      <c r="AR26" s="21">
        <f>AQ26/Dead!P24</f>
        <v>94.2061522901937</v>
      </c>
      <c r="AS26" s="20">
        <f>'Daily Feed Intake'!AP24</f>
        <v>0</v>
      </c>
      <c r="AT26" s="175">
        <f t="shared" si="7"/>
        <v>0</v>
      </c>
      <c r="AU26" s="176">
        <v>1.2</v>
      </c>
      <c r="AV26" s="175">
        <f>AV25-Dead!S24+'Theoritical Daily Growth'!AS26/'Theoritical Daily Growth'!AU26</f>
        <v>4553.7096313032771</v>
      </c>
      <c r="AW26" s="21">
        <f>AV26/Dead!R24</f>
        <v>91.074192626065539</v>
      </c>
      <c r="AX26" s="72">
        <f t="shared" si="8"/>
        <v>92.188878347204536</v>
      </c>
      <c r="AY26" s="20">
        <f>'Daily Feed Intake'!AP24</f>
        <v>0</v>
      </c>
      <c r="AZ26" s="175">
        <f t="shared" si="9"/>
        <v>0</v>
      </c>
      <c r="BA26" s="176">
        <v>1.3</v>
      </c>
      <c r="BB26" s="175">
        <f>BB25-Dead!U24+'Theoritical Daily Growth'!AY26/'Theoritical Daily Growth'!BA26</f>
        <v>4611.620428895334</v>
      </c>
      <c r="BC26" s="21">
        <f>BB26/Dead!T24</f>
        <v>92.232408577906682</v>
      </c>
      <c r="BD26" s="20">
        <f>'Daily Feed Intake'!AT24</f>
        <v>0</v>
      </c>
      <c r="BE26" s="175">
        <f t="shared" si="10"/>
        <v>0</v>
      </c>
      <c r="BF26" s="176">
        <v>1.2</v>
      </c>
      <c r="BG26" s="175">
        <f>BG25-Dead!W24+'Theoritical Daily Growth'!BD26/'Theoritical Daily Growth'!BF26</f>
        <v>4409.610366300366</v>
      </c>
      <c r="BH26" s="21">
        <f>BG26/Dead!V24</f>
        <v>88.19220732600732</v>
      </c>
      <c r="BI26" s="20">
        <f>'Daily Feed Intake'!AX24</f>
        <v>0</v>
      </c>
      <c r="BJ26" s="175">
        <f t="shared" si="11"/>
        <v>0</v>
      </c>
      <c r="BK26" s="176">
        <v>1.2</v>
      </c>
      <c r="BL26" s="175">
        <f>BL25-Dead!Y24+'Theoritical Daily Growth'!BI26/'Theoritical Daily Growth'!BK26</f>
        <v>4577.0536428057931</v>
      </c>
      <c r="BM26" s="21">
        <f>BL26/Dead!X24</f>
        <v>91.541072856115861</v>
      </c>
      <c r="BN26" s="72">
        <f t="shared" si="12"/>
        <v>90.655229586676626</v>
      </c>
      <c r="BO26" s="20">
        <f>'Daily Feed Intake'!BB24</f>
        <v>0</v>
      </c>
      <c r="BP26" s="175">
        <f t="shared" si="13"/>
        <v>0</v>
      </c>
      <c r="BQ26" s="176">
        <v>1.2</v>
      </c>
      <c r="BR26" s="175">
        <f>BR25-Dead!AA24+'Theoritical Daily Growth'!BO26/'Theoritical Daily Growth'!BQ26</f>
        <v>4672.2123725550855</v>
      </c>
      <c r="BS26" s="21">
        <f>BR26/Dead!Z24</f>
        <v>93.444247451101717</v>
      </c>
      <c r="BT26" s="20">
        <f>'Daily Feed Intake'!BF24</f>
        <v>0</v>
      </c>
      <c r="BU26" s="175">
        <f t="shared" si="14"/>
        <v>0</v>
      </c>
      <c r="BV26" s="176">
        <v>1.2</v>
      </c>
      <c r="BW26" s="175">
        <f>BW25-Dead!AC24+'Theoritical Daily Growth'!BT26/'Theoritical Daily Growth'!BV26</f>
        <v>4246.8456111855876</v>
      </c>
      <c r="BX26" s="21">
        <f>BW26/Dead!AB24</f>
        <v>84.936912223711758</v>
      </c>
      <c r="BY26" s="20">
        <f>'Daily Feed Intake'!BJ24</f>
        <v>0</v>
      </c>
      <c r="BZ26" s="175">
        <f t="shared" si="15"/>
        <v>0</v>
      </c>
      <c r="CA26" s="176">
        <v>1.35</v>
      </c>
      <c r="CB26" s="175">
        <f>CB25-Dead!AE25+'Theoritical Daily Growth'!BY26/'Theoritical Daily Growth'!CA26</f>
        <v>4314.7166341060047</v>
      </c>
      <c r="CC26" s="21">
        <f>CB26/Dead!AD24</f>
        <v>86.2943326821201</v>
      </c>
      <c r="CD26" s="72">
        <f t="shared" si="16"/>
        <v>88.225164118977872</v>
      </c>
    </row>
    <row r="27" spans="1:900" x14ac:dyDescent="0.45">
      <c r="A27" s="18">
        <v>44192</v>
      </c>
      <c r="B27" s="16">
        <v>18</v>
      </c>
      <c r="C27" s="20">
        <f>'Daily Feed Intake'!F25</f>
        <v>120</v>
      </c>
      <c r="D27" s="174">
        <f t="shared" si="17"/>
        <v>2.6310486089686678</v>
      </c>
      <c r="E27" s="170">
        <v>1.35</v>
      </c>
      <c r="F27" s="175">
        <f>F26-Dead!C25+'Theoritical Daily Growth'!C27/'Theoritical Daily Growth'!E27</f>
        <v>4649.8080445041178</v>
      </c>
      <c r="G27" s="21">
        <f>F27/Dead!B26</f>
        <v>92.996160890082351</v>
      </c>
      <c r="H27" s="20">
        <f>'Daily Feed Intake'!J25</f>
        <v>120</v>
      </c>
      <c r="I27" s="174">
        <f t="shared" si="18"/>
        <v>2.5080682646502366</v>
      </c>
      <c r="J27" s="170">
        <v>1.2</v>
      </c>
      <c r="K27" s="175">
        <f>K26-Dead!E25+'Theoritical Daily Growth'!H27/'Theoritical Daily Growth'!J27</f>
        <v>4884.5587654582696</v>
      </c>
      <c r="L27" s="21">
        <f>K27/Dead!D25</f>
        <v>97.691175309165388</v>
      </c>
      <c r="M27" s="20">
        <f>'Daily Feed Intake'!N25</f>
        <v>120</v>
      </c>
      <c r="N27" s="174">
        <f t="shared" si="19"/>
        <v>2.5456585871453932</v>
      </c>
      <c r="O27" s="170">
        <v>1.2</v>
      </c>
      <c r="P27" s="175">
        <f>P26-Dead!G25+'Theoritical Daily Growth'!M27/'Theoritical Daily Growth'!O27</f>
        <v>4813.907851035262</v>
      </c>
      <c r="Q27" s="21">
        <f>P27/Dead!F25</f>
        <v>96.278157020705237</v>
      </c>
      <c r="R27" s="19">
        <f t="shared" si="0"/>
        <v>95.655164406650997</v>
      </c>
      <c r="S27" s="20">
        <f>'Daily Feed Intake'!R25</f>
        <v>120</v>
      </c>
      <c r="T27" s="175">
        <f t="shared" si="1"/>
        <v>2.5981061069430034</v>
      </c>
      <c r="U27" s="176">
        <v>1.3</v>
      </c>
      <c r="V27" s="175">
        <f>V26-Dead!I25+'Theoritical Daily Growth'!S27/'Theoritical Daily Growth'!U27</f>
        <v>4711.0566987212524</v>
      </c>
      <c r="W27" s="21">
        <f>V27/Dead!H25</f>
        <v>94.221133974425044</v>
      </c>
      <c r="X27" s="20">
        <f>'Daily Feed Intake'!V25</f>
        <v>120</v>
      </c>
      <c r="Y27" s="175">
        <f t="shared" si="2"/>
        <v>2.7168243708036948</v>
      </c>
      <c r="Z27" s="176">
        <v>1.2</v>
      </c>
      <c r="AA27" s="175">
        <f>AA26-Dead!K25+'Theoritical Daily Growth'!X27/'Theoritical Daily Growth'!Z27</f>
        <v>4516.9215091552433</v>
      </c>
      <c r="AB27" s="21">
        <f>AA27/Dead!J25</f>
        <v>90.338430183104862</v>
      </c>
      <c r="AC27" s="20">
        <f>'Daily Feed Intake'!Z25</f>
        <v>119.72173554570752</v>
      </c>
      <c r="AD27" s="175">
        <f t="shared" si="3"/>
        <v>2.5856271140259146</v>
      </c>
      <c r="AE27" s="176">
        <v>1.2</v>
      </c>
      <c r="AF27" s="175">
        <f>AF26-Dead!M25+'Theoritical Daily Growth'!AC27/'Theoritical Daily Growth'!AE27</f>
        <v>4730.0465818131861</v>
      </c>
      <c r="AG27" s="21">
        <f>AF27/Dead!L25</f>
        <v>94.600931636263724</v>
      </c>
      <c r="AH27" s="72">
        <f t="shared" si="4"/>
        <v>93.05349859793121</v>
      </c>
      <c r="AI27" s="20">
        <f>'Daily Feed Intake'!AH25</f>
        <v>115.03898760118865</v>
      </c>
      <c r="AJ27" s="175">
        <f t="shared" si="5"/>
        <v>2.5204001048397746</v>
      </c>
      <c r="AK27" s="176">
        <v>1.2</v>
      </c>
      <c r="AL27" s="175">
        <f>AL26-Dead!O25+'Theoritical Daily Growth'!AI27/'Theoritical Daily Growth'!AK27</f>
        <v>4660.18032926871</v>
      </c>
      <c r="AM27" s="21">
        <f>AL27/Dead!N25</f>
        <v>93.203606585374203</v>
      </c>
      <c r="AN27" s="20">
        <f>'Daily Feed Intake'!AL25</f>
        <v>117.40674351880315</v>
      </c>
      <c r="AO27" s="175">
        <f t="shared" si="6"/>
        <v>2.4925493858860106</v>
      </c>
      <c r="AP27" s="176">
        <v>1.2</v>
      </c>
      <c r="AQ27" s="175">
        <f>AQ26-Dead!Q25+'Theoritical Daily Growth'!AN27/'Theoritical Daily Growth'!AP27</f>
        <v>4808.1465674420206</v>
      </c>
      <c r="AR27" s="21">
        <f>AQ27/Dead!P25</f>
        <v>96.162931348840416</v>
      </c>
      <c r="AS27" s="20">
        <f>'Daily Feed Intake'!AP25</f>
        <v>117.09356064496251</v>
      </c>
      <c r="AT27" s="175">
        <f t="shared" si="7"/>
        <v>2.571388387174133</v>
      </c>
      <c r="AU27" s="176">
        <v>1.2</v>
      </c>
      <c r="AV27" s="175">
        <f>AV26-Dead!S25+'Theoritical Daily Growth'!AS27/'Theoritical Daily Growth'!AU27</f>
        <v>4651.2875985074124</v>
      </c>
      <c r="AW27" s="21">
        <f>AV27/Dead!R25</f>
        <v>93.025751970148249</v>
      </c>
      <c r="AX27" s="72">
        <f t="shared" si="8"/>
        <v>94.130763301454294</v>
      </c>
      <c r="AY27" s="20">
        <f>'Daily Feed Intake'!AP25</f>
        <v>117.09356064496251</v>
      </c>
      <c r="AZ27" s="175">
        <f t="shared" si="9"/>
        <v>2.5390979689326048</v>
      </c>
      <c r="BA27" s="176">
        <v>1.3</v>
      </c>
      <c r="BB27" s="175">
        <f>BB26-Dead!U25+'Theoritical Daily Growth'!AY27/'Theoritical Daily Growth'!BA27</f>
        <v>4701.6923986222282</v>
      </c>
      <c r="BC27" s="21">
        <f>BB27/Dead!T25</f>
        <v>94.033847972444562</v>
      </c>
      <c r="BD27" s="20">
        <f>'Daily Feed Intake'!AT25</f>
        <v>113.36551299168121</v>
      </c>
      <c r="BE27" s="175">
        <f t="shared" si="10"/>
        <v>2.5708736957363905</v>
      </c>
      <c r="BF27" s="176">
        <v>1.2</v>
      </c>
      <c r="BG27" s="175">
        <f>BG26-Dead!W25+'Theoritical Daily Growth'!BD27/'Theoritical Daily Growth'!BF27</f>
        <v>4504.0816271267668</v>
      </c>
      <c r="BH27" s="21">
        <f>BG27/Dead!V25</f>
        <v>90.081632542535331</v>
      </c>
      <c r="BI27" s="20">
        <f>'Daily Feed Intake'!AX25</f>
        <v>107.29588168840506</v>
      </c>
      <c r="BJ27" s="175">
        <f t="shared" si="11"/>
        <v>2.3442128946216871</v>
      </c>
      <c r="BK27" s="176">
        <v>1.2</v>
      </c>
      <c r="BL27" s="175">
        <f>BL26-Dead!Y25+'Theoritical Daily Growth'!BI27/'Theoritical Daily Growth'!BK27</f>
        <v>4666.4668775461305</v>
      </c>
      <c r="BM27" s="21">
        <f>BL27/Dead!X25</f>
        <v>93.329337550922617</v>
      </c>
      <c r="BN27" s="72">
        <f t="shared" si="12"/>
        <v>92.481606021967494</v>
      </c>
      <c r="BO27" s="20">
        <f>'Daily Feed Intake'!BB25</f>
        <v>119.07159946375168</v>
      </c>
      <c r="BP27" s="175">
        <f t="shared" si="13"/>
        <v>2.548505717830527</v>
      </c>
      <c r="BQ27" s="176">
        <v>1.2</v>
      </c>
      <c r="BR27" s="175">
        <f>BR26-Dead!AA25+'Theoritical Daily Growth'!BO27/'Theoritical Daily Growth'!BQ27</f>
        <v>4771.4387054415456</v>
      </c>
      <c r="BS27" s="21">
        <f>BR27/Dead!Z25</f>
        <v>95.428774108830908</v>
      </c>
      <c r="BT27" s="20">
        <f>'Daily Feed Intake'!BF25</f>
        <v>115.95629988656286</v>
      </c>
      <c r="BU27" s="175">
        <f t="shared" si="14"/>
        <v>2.7304100620269889</v>
      </c>
      <c r="BV27" s="176">
        <v>1.2</v>
      </c>
      <c r="BW27" s="175">
        <f>BW26-Dead!AC25+'Theoritical Daily Growth'!BT27/'Theoritical Daily Growth'!BV27</f>
        <v>4343.4758610910567</v>
      </c>
      <c r="BX27" s="21">
        <f>BW27/Dead!AB25</f>
        <v>86.869517221821127</v>
      </c>
      <c r="BY27" s="20">
        <f>'Daily Feed Intake'!BJ25</f>
        <v>113.11952047024853</v>
      </c>
      <c r="BZ27" s="175">
        <f t="shared" si="15"/>
        <v>2.6217137778200015</v>
      </c>
      <c r="CA27" s="176">
        <v>1.35</v>
      </c>
      <c r="CB27" s="175">
        <f>CB26-Dead!AE26+'Theoritical Daily Growth'!BY27/'Theoritical Daily Growth'!CA27</f>
        <v>4398.5088714913736</v>
      </c>
      <c r="CC27" s="21">
        <f>CB27/Dead!AD25</f>
        <v>87.970177429827473</v>
      </c>
      <c r="CD27" s="72">
        <f t="shared" si="16"/>
        <v>90.089489586826502</v>
      </c>
    </row>
    <row r="28" spans="1:900" x14ac:dyDescent="0.45">
      <c r="A28" s="18">
        <v>44193</v>
      </c>
      <c r="B28" s="16">
        <v>19</v>
      </c>
      <c r="C28" s="20">
        <f>'Daily Feed Intake'!F26</f>
        <v>109.67945728217087</v>
      </c>
      <c r="D28" s="174">
        <f t="shared" si="17"/>
        <v>2.3587953789147811</v>
      </c>
      <c r="E28" s="170">
        <v>1.35</v>
      </c>
      <c r="F28" s="175">
        <f>F27-Dead!C26+'Theoritical Daily Growth'!C28/'Theoritical Daily Growth'!E28</f>
        <v>4731.0520869353559</v>
      </c>
      <c r="G28" s="21">
        <f>F28/Dead!B27</f>
        <v>94.62104173870712</v>
      </c>
      <c r="H28" s="20">
        <f>'Daily Feed Intake'!J26</f>
        <v>119.61458554165783</v>
      </c>
      <c r="I28" s="174">
        <f t="shared" si="18"/>
        <v>2.4488309238395578</v>
      </c>
      <c r="J28" s="170">
        <v>1.2</v>
      </c>
      <c r="K28" s="175">
        <f>K27-Dead!E26+'Theoritical Daily Growth'!H28/'Theoritical Daily Growth'!J28</f>
        <v>4984.2375867429846</v>
      </c>
      <c r="L28" s="21">
        <f>K28/Dead!D26</f>
        <v>99.684751734859688</v>
      </c>
      <c r="M28" s="20">
        <f>'Daily Feed Intake'!N26</f>
        <v>119.64670341318634</v>
      </c>
      <c r="N28" s="174">
        <f t="shared" si="19"/>
        <v>2.4854381744647553</v>
      </c>
      <c r="O28" s="170">
        <v>1.2</v>
      </c>
      <c r="P28" s="175">
        <f>P27-Dead!G26+'Theoritical Daily Growth'!M28/'Theoritical Daily Growth'!O28</f>
        <v>4913.6134372129172</v>
      </c>
      <c r="Q28" s="21">
        <f>P28/Dead!F26</f>
        <v>98.272268744258341</v>
      </c>
      <c r="R28" s="19">
        <f t="shared" si="0"/>
        <v>97.526020739275054</v>
      </c>
      <c r="S28" s="20">
        <f>'Daily Feed Intake'!R26</f>
        <v>118.44378027414201</v>
      </c>
      <c r="T28" s="175">
        <f t="shared" si="1"/>
        <v>2.5141658835541474</v>
      </c>
      <c r="U28" s="176">
        <v>1.3</v>
      </c>
      <c r="V28" s="175">
        <f>V27-Dead!I26+'Theoritical Daily Growth'!S28/'Theoritical Daily Growth'!U28</f>
        <v>4802.1672989321305</v>
      </c>
      <c r="W28" s="21">
        <f>V28/Dead!H26</f>
        <v>96.043345978642606</v>
      </c>
      <c r="X28" s="20">
        <f>'Daily Feed Intake'!V26</f>
        <v>115.52715654952077</v>
      </c>
      <c r="Y28" s="175">
        <f t="shared" si="2"/>
        <v>2.5576525143366222</v>
      </c>
      <c r="Z28" s="176">
        <v>1.2</v>
      </c>
      <c r="AA28" s="175">
        <f>AA27-Dead!K26+'Theoritical Daily Growth'!X28/'Theoritical Daily Growth'!Z28</f>
        <v>4613.194139613177</v>
      </c>
      <c r="AB28" s="21">
        <f>AA28/Dead!J26</f>
        <v>92.263882792263544</v>
      </c>
      <c r="AC28" s="20">
        <f>'Daily Feed Intake'!Z26</f>
        <v>118.58806554673812</v>
      </c>
      <c r="AD28" s="175">
        <f t="shared" si="3"/>
        <v>2.5071225725916491</v>
      </c>
      <c r="AE28" s="176">
        <v>1.2</v>
      </c>
      <c r="AF28" s="175">
        <f>AF27-Dead!M26+'Theoritical Daily Growth'!AC28/'Theoritical Daily Growth'!AE28</f>
        <v>4828.8699697688016</v>
      </c>
      <c r="AG28" s="21">
        <f>AF28/Dead!L26</f>
        <v>96.577399395376034</v>
      </c>
      <c r="AH28" s="72">
        <f t="shared" si="4"/>
        <v>94.961542722094052</v>
      </c>
      <c r="AI28" s="20">
        <f>'Daily Feed Intake'!AH26</f>
        <v>119.1287478225228</v>
      </c>
      <c r="AJ28" s="175">
        <f t="shared" si="5"/>
        <v>2.5563119751895278</v>
      </c>
      <c r="AK28" s="176">
        <v>1.2</v>
      </c>
      <c r="AL28" s="175">
        <f>AL27-Dead!O26+'Theoritical Daily Growth'!AI28/'Theoritical Daily Growth'!AK28</f>
        <v>4759.4542857874794</v>
      </c>
      <c r="AM28" s="21">
        <f>AL28/Dead!N26</f>
        <v>95.189085715749584</v>
      </c>
      <c r="AN28" s="20">
        <f>'Daily Feed Intake'!AL26</f>
        <v>113.43998360487755</v>
      </c>
      <c r="AO28" s="175">
        <f t="shared" si="6"/>
        <v>2.3593287353806414</v>
      </c>
      <c r="AP28" s="176">
        <v>1.2</v>
      </c>
      <c r="AQ28" s="175">
        <f>AQ27-Dead!Q26+'Theoritical Daily Growth'!AN28/'Theoritical Daily Growth'!AP28</f>
        <v>4902.6798871127521</v>
      </c>
      <c r="AR28" s="21">
        <f>AQ28/Dead!P26</f>
        <v>98.053597742255036</v>
      </c>
      <c r="AS28" s="20">
        <f>'Daily Feed Intake'!AP26</f>
        <v>116.62113587347233</v>
      </c>
      <c r="AT28" s="175">
        <f t="shared" si="7"/>
        <v>2.5072871415411031</v>
      </c>
      <c r="AU28" s="176">
        <v>1.2</v>
      </c>
      <c r="AV28" s="175">
        <f>AV27-Dead!S26+'Theoritical Daily Growth'!AS28/'Theoritical Daily Growth'!AU28</f>
        <v>4748.4718784019724</v>
      </c>
      <c r="AW28" s="21">
        <f>AV28/Dead!R26</f>
        <v>94.969437568039453</v>
      </c>
      <c r="AX28" s="72">
        <f t="shared" si="8"/>
        <v>96.070707008681367</v>
      </c>
      <c r="AY28" s="20">
        <f>'Daily Feed Intake'!AP26</f>
        <v>116.62113587347233</v>
      </c>
      <c r="AZ28" s="175">
        <f t="shared" si="9"/>
        <v>2.480407606155747</v>
      </c>
      <c r="BA28" s="176">
        <v>1.3</v>
      </c>
      <c r="BB28" s="175">
        <f>BB27-Dead!U26+'Theoritical Daily Growth'!AY28/'Theoritical Daily Growth'!BA28</f>
        <v>4791.4009646787454</v>
      </c>
      <c r="BC28" s="21">
        <f>BB28/Dead!T26</f>
        <v>95.828019293574911</v>
      </c>
      <c r="BD28" s="20">
        <f>'Daily Feed Intake'!AT26</f>
        <v>108.76450652151587</v>
      </c>
      <c r="BE28" s="175">
        <f t="shared" si="10"/>
        <v>2.41479874313243</v>
      </c>
      <c r="BF28" s="176">
        <v>1.2</v>
      </c>
      <c r="BG28" s="175">
        <f>BG27-Dead!W26+'Theoritical Daily Growth'!BD28/'Theoritical Daily Growth'!BF28</f>
        <v>4594.7187158946963</v>
      </c>
      <c r="BH28" s="21">
        <f>BG28/Dead!V26</f>
        <v>91.89437431789392</v>
      </c>
      <c r="BI28" s="20">
        <f>'Daily Feed Intake'!AX26</f>
        <v>117.72003697237342</v>
      </c>
      <c r="BJ28" s="175">
        <f t="shared" si="11"/>
        <v>2.5226802217071924</v>
      </c>
      <c r="BK28" s="176">
        <v>1.2</v>
      </c>
      <c r="BL28" s="175">
        <f>BL27-Dead!Y26+'Theoritical Daily Growth'!BI28/'Theoritical Daily Growth'!BK28</f>
        <v>4764.5669083564417</v>
      </c>
      <c r="BM28" s="21">
        <f>BL28/Dead!X26</f>
        <v>95.291338167128828</v>
      </c>
      <c r="BN28" s="72">
        <f t="shared" si="12"/>
        <v>94.337910592865867</v>
      </c>
      <c r="BO28" s="20">
        <f>'Daily Feed Intake'!BB26</f>
        <v>119.5461152933897</v>
      </c>
      <c r="BP28" s="175">
        <f t="shared" si="13"/>
        <v>2.5054521848316815</v>
      </c>
      <c r="BQ28" s="176">
        <v>1.2</v>
      </c>
      <c r="BR28" s="175">
        <f>BR27-Dead!AA26+'Theoritical Daily Growth'!BO28/'Theoritical Daily Growth'!BQ28</f>
        <v>4871.0604681860368</v>
      </c>
      <c r="BS28" s="21">
        <f>BR28/Dead!Z26</f>
        <v>97.421209363720735</v>
      </c>
      <c r="BT28" s="20">
        <f>'Daily Feed Intake'!BF26</f>
        <v>105.00117355883263</v>
      </c>
      <c r="BU28" s="175">
        <f t="shared" si="14"/>
        <v>2.4174457719319968</v>
      </c>
      <c r="BV28" s="176">
        <v>1.2</v>
      </c>
      <c r="BW28" s="175">
        <f>BW27-Dead!AC26+'Theoritical Daily Growth'!BT28/'Theoritical Daily Growth'!BV28</f>
        <v>4430.9768390567506</v>
      </c>
      <c r="BX28" s="21">
        <f>BW28/Dead!AB26</f>
        <v>88.619536781135011</v>
      </c>
      <c r="BY28" s="20">
        <f>'Daily Feed Intake'!BJ26</f>
        <v>112.50058677941631</v>
      </c>
      <c r="BZ28" s="175">
        <f t="shared" si="15"/>
        <v>2.5576983033632366</v>
      </c>
      <c r="CA28" s="176">
        <v>1.35</v>
      </c>
      <c r="CB28" s="175">
        <f>CB27-Dead!AE27+'Theoritical Daily Growth'!BY28/'Theoritical Daily Growth'!CA28</f>
        <v>4481.8426394761264</v>
      </c>
      <c r="CC28" s="21">
        <f>CB28/Dead!AD26</f>
        <v>89.636852789522521</v>
      </c>
      <c r="CD28" s="72">
        <f t="shared" si="16"/>
        <v>91.892532978126084</v>
      </c>
    </row>
    <row r="29" spans="1:900" x14ac:dyDescent="0.45">
      <c r="A29" s="18">
        <v>44194</v>
      </c>
      <c r="B29" s="16">
        <v>20</v>
      </c>
      <c r="C29" s="20">
        <f>'Daily Feed Intake'!F27</f>
        <v>89.423786304854787</v>
      </c>
      <c r="D29" s="174">
        <f t="shared" si="17"/>
        <v>1.8901458842906342</v>
      </c>
      <c r="E29" s="170">
        <v>1.35</v>
      </c>
      <c r="F29" s="175">
        <f>F28-Dead!C27+'Theoritical Daily Growth'!C29/'Theoritical Daily Growth'!E29</f>
        <v>4797.2919286426559</v>
      </c>
      <c r="G29" s="21">
        <f>F29/Dead!B28</f>
        <v>95.94583857285312</v>
      </c>
      <c r="H29" s="20">
        <f>'Daily Feed Intake'!J27</f>
        <v>114.24019503921984</v>
      </c>
      <c r="I29" s="174">
        <f t="shared" si="18"/>
        <v>2.2920294839691135</v>
      </c>
      <c r="J29" s="170">
        <v>1.2</v>
      </c>
      <c r="K29" s="175">
        <f>K28-Dead!E27+'Theoritical Daily Growth'!H29/'Theoritical Daily Growth'!J29</f>
        <v>5079.4377492756676</v>
      </c>
      <c r="L29" s="21">
        <f>K29/Dead!D27</f>
        <v>101.58875498551335</v>
      </c>
      <c r="M29" s="20">
        <f>'Daily Feed Intake'!N27</f>
        <v>100.70786516853933</v>
      </c>
      <c r="N29" s="174">
        <f t="shared" si="19"/>
        <v>2.0495683361217463</v>
      </c>
      <c r="O29" s="170">
        <v>1.2</v>
      </c>
      <c r="P29" s="175">
        <f>P28-Dead!G27+'Theoritical Daily Growth'!M29/'Theoritical Daily Growth'!O29</f>
        <v>4997.5366581867002</v>
      </c>
      <c r="Q29" s="21">
        <f>P29/Dead!F27</f>
        <v>99.950733163734</v>
      </c>
      <c r="R29" s="19">
        <f t="shared" si="0"/>
        <v>99.161775574033484</v>
      </c>
      <c r="S29" s="20">
        <f>'Daily Feed Intake'!R27</f>
        <v>119.49500154591364</v>
      </c>
      <c r="T29" s="175">
        <f t="shared" si="1"/>
        <v>2.4883556550078132</v>
      </c>
      <c r="U29" s="176">
        <v>1.3</v>
      </c>
      <c r="V29" s="175">
        <f>V28-Dead!I27+'Theoritical Daily Growth'!S29/'Theoritical Daily Growth'!U29</f>
        <v>4894.0865308905259</v>
      </c>
      <c r="W29" s="21">
        <f>V29/Dead!H27</f>
        <v>97.881730617810518</v>
      </c>
      <c r="X29" s="20">
        <f>'Daily Feed Intake'!V27</f>
        <v>91.008966299082758</v>
      </c>
      <c r="Y29" s="175">
        <f t="shared" si="2"/>
        <v>1.9727972321302305</v>
      </c>
      <c r="Z29" s="176">
        <v>1.2</v>
      </c>
      <c r="AA29" s="175">
        <f>AA28-Dead!K27+'Theoritical Daily Growth'!X29/'Theoritical Daily Growth'!Z29</f>
        <v>4689.0349448624129</v>
      </c>
      <c r="AB29" s="21">
        <f>AA29/Dead!J27</f>
        <v>93.780698897248257</v>
      </c>
      <c r="AC29" s="20">
        <f>'Daily Feed Intake'!Z27</f>
        <v>109.03431928269607</v>
      </c>
      <c r="AD29" s="175">
        <f t="shared" si="3"/>
        <v>2.2579675983264562</v>
      </c>
      <c r="AE29" s="176">
        <v>1.2</v>
      </c>
      <c r="AF29" s="175">
        <f>AF28-Dead!M27+'Theoritical Daily Growth'!AC29/'Theoritical Daily Growth'!AE29</f>
        <v>4919.7319025043817</v>
      </c>
      <c r="AG29" s="21">
        <f>AF29/Dead!L27</f>
        <v>98.394638050087636</v>
      </c>
      <c r="AH29" s="72">
        <f t="shared" si="4"/>
        <v>96.685689188382128</v>
      </c>
      <c r="AI29" s="20">
        <f>'Daily Feed Intake'!AH27</f>
        <v>98.546696382826099</v>
      </c>
      <c r="AJ29" s="175">
        <f t="shared" si="5"/>
        <v>2.0705461270444996</v>
      </c>
      <c r="AK29" s="176">
        <v>1.2</v>
      </c>
      <c r="AL29" s="175">
        <f>AL28-Dead!O27+'Theoritical Daily Growth'!AI29/'Theoritical Daily Growth'!AK29</f>
        <v>4841.5765327731679</v>
      </c>
      <c r="AM29" s="21">
        <f>AL29/Dead!N27</f>
        <v>96.831530655463354</v>
      </c>
      <c r="AN29" s="20">
        <f>'Daily Feed Intake'!AL27</f>
        <v>94.036685111179423</v>
      </c>
      <c r="AO29" s="175">
        <f t="shared" si="6"/>
        <v>1.9180670016487404</v>
      </c>
      <c r="AP29" s="176">
        <v>1.2</v>
      </c>
      <c r="AQ29" s="175">
        <f>AQ28-Dead!Q27+'Theoritical Daily Growth'!AN29/'Theoritical Daily Growth'!AP29</f>
        <v>4981.043791372068</v>
      </c>
      <c r="AR29" s="21">
        <f>AQ29/Dead!P27</f>
        <v>99.620875827441353</v>
      </c>
      <c r="AS29" s="20">
        <f>'Daily Feed Intake'!AP27</f>
        <v>81.569271849645673</v>
      </c>
      <c r="AT29" s="175">
        <f t="shared" si="7"/>
        <v>1.7178004616739271</v>
      </c>
      <c r="AU29" s="176">
        <v>1.2</v>
      </c>
      <c r="AV29" s="175">
        <f>AV28-Dead!S27+'Theoritical Daily Growth'!AS29/'Theoritical Daily Growth'!AU29</f>
        <v>4816.4462716100106</v>
      </c>
      <c r="AW29" s="21">
        <f>AV29/Dead!R27</f>
        <v>96.328925432200208</v>
      </c>
      <c r="AX29" s="72">
        <f t="shared" si="8"/>
        <v>97.593777305034976</v>
      </c>
      <c r="AY29" s="20">
        <f>'Daily Feed Intake'!AP27</f>
        <v>81.569271849645673</v>
      </c>
      <c r="AZ29" s="175">
        <f t="shared" si="9"/>
        <v>1.7024096386622227</v>
      </c>
      <c r="BA29" s="176">
        <v>1.3</v>
      </c>
      <c r="BB29" s="175">
        <f>BB28-Dead!U27+'Theoritical Daily Growth'!AY29/'Theoritical Daily Growth'!BA29</f>
        <v>4854.1465584092421</v>
      </c>
      <c r="BC29" s="21">
        <f>BB29/Dead!T27</f>
        <v>97.082931168184842</v>
      </c>
      <c r="BD29" s="20">
        <f>'Daily Feed Intake'!AT27</f>
        <v>72.706172332340572</v>
      </c>
      <c r="BE29" s="175">
        <f t="shared" si="10"/>
        <v>1.5823857090712683</v>
      </c>
      <c r="BF29" s="176">
        <v>1.2</v>
      </c>
      <c r="BG29" s="175">
        <f>BG28-Dead!W27+'Theoritical Daily Growth'!BD29/'Theoritical Daily Growth'!BF29</f>
        <v>4655.3071928383133</v>
      </c>
      <c r="BH29" s="21">
        <f>BG29/Dead!V27</f>
        <v>93.106143856766266</v>
      </c>
      <c r="BI29" s="20">
        <f>'Daily Feed Intake'!AX27</f>
        <v>78.929855191537428</v>
      </c>
      <c r="BJ29" s="175">
        <f t="shared" si="11"/>
        <v>1.6566008350749475</v>
      </c>
      <c r="BK29" s="176">
        <v>1.2</v>
      </c>
      <c r="BL29" s="175">
        <f>BL28-Dead!Y27+'Theoritical Daily Growth'!BI29/'Theoritical Daily Growth'!BK29</f>
        <v>4830.3417876827225</v>
      </c>
      <c r="BM29" s="21">
        <f>BL29/Dead!X27</f>
        <v>96.606835753654451</v>
      </c>
      <c r="BN29" s="72">
        <f t="shared" si="12"/>
        <v>95.598636926201848</v>
      </c>
      <c r="BO29" s="20">
        <f>'Daily Feed Intake'!BB27</f>
        <v>79.521736619573062</v>
      </c>
      <c r="BP29" s="175">
        <f t="shared" si="13"/>
        <v>1.6325343760141542</v>
      </c>
      <c r="BQ29" s="176">
        <v>1.2</v>
      </c>
      <c r="BR29" s="175">
        <f>BR28-Dead!AA27+'Theoritical Daily Growth'!BO29/'Theoritical Daily Growth'!BQ29</f>
        <v>4937.3285820356814</v>
      </c>
      <c r="BS29" s="21">
        <f>BR29/Dead!Z27</f>
        <v>98.746571640713626</v>
      </c>
      <c r="BT29" s="20">
        <f>'Daily Feed Intake'!BF27</f>
        <v>59.808698566566981</v>
      </c>
      <c r="BU29" s="175">
        <f t="shared" si="14"/>
        <v>1.3497858539765879</v>
      </c>
      <c r="BV29" s="176">
        <v>1.2</v>
      </c>
      <c r="BW29" s="175">
        <f>BW28-Dead!AC27+'Theoritical Daily Growth'!BT29/'Theoritical Daily Growth'!BV29</f>
        <v>4480.8174211955566</v>
      </c>
      <c r="BX29" s="21">
        <f>BW29/Dead!AB27</f>
        <v>89.616348423911134</v>
      </c>
      <c r="BY29" s="20">
        <f>'Daily Feed Intake'!BJ27</f>
        <v>64.966479323502114</v>
      </c>
      <c r="BZ29" s="175">
        <f t="shared" si="15"/>
        <v>1.449548423482711</v>
      </c>
      <c r="CA29" s="176">
        <v>1.35</v>
      </c>
      <c r="CB29" s="175">
        <f>CB28-Dead!AE28+'Theoritical Daily Growth'!BY29/'Theoritical Daily Growth'!CA29</f>
        <v>4529.9659574935349</v>
      </c>
      <c r="CC29" s="21">
        <f>CB29/Dead!AD27</f>
        <v>90.599319149870695</v>
      </c>
      <c r="CD29" s="72">
        <f t="shared" si="16"/>
        <v>92.987413071498466</v>
      </c>
    </row>
    <row r="30" spans="1:900" x14ac:dyDescent="0.45">
      <c r="A30" s="18">
        <v>44195</v>
      </c>
      <c r="B30" s="16">
        <v>21</v>
      </c>
      <c r="C30" s="20">
        <f>'Daily Feed Intake'!F28</f>
        <v>94.487704049183804</v>
      </c>
      <c r="D30" s="174">
        <f t="shared" si="17"/>
        <v>1.9696050491535986</v>
      </c>
      <c r="E30" s="170">
        <v>1.35</v>
      </c>
      <c r="F30" s="175">
        <f>F29-Dead!C28+'Theoritical Daily Growth'!C30/'Theoritical Daily Growth'!E30</f>
        <v>4867.2828205309397</v>
      </c>
      <c r="G30" s="21">
        <f>F30/Dead!B29</f>
        <v>97.345656410618801</v>
      </c>
      <c r="H30" s="20">
        <f>'Daily Feed Intake'!J28</f>
        <v>111.48876404494382</v>
      </c>
      <c r="I30" s="174">
        <f t="shared" si="18"/>
        <v>2.1949036398928645</v>
      </c>
      <c r="J30" s="170">
        <v>1.2</v>
      </c>
      <c r="K30" s="175">
        <f>K29-Dead!E28+'Theoritical Daily Growth'!H30/'Theoritical Daily Growth'!J30</f>
        <v>5172.345052646454</v>
      </c>
      <c r="L30" s="21">
        <f>K30/Dead!D28</f>
        <v>103.44690105292908</v>
      </c>
      <c r="M30" s="20">
        <f>'Daily Feed Intake'!N28</f>
        <v>106.26425694297222</v>
      </c>
      <c r="N30" s="174">
        <f t="shared" si="19"/>
        <v>2.1263327157169671</v>
      </c>
      <c r="O30" s="170">
        <v>1.2</v>
      </c>
      <c r="P30" s="175">
        <f>P29-Dead!G28+'Theoritical Daily Growth'!M30/'Theoritical Daily Growth'!O30</f>
        <v>5086.0902056391769</v>
      </c>
      <c r="Q30" s="21">
        <f>P30/Dead!F28</f>
        <v>101.72180411278354</v>
      </c>
      <c r="R30" s="19">
        <f t="shared" si="0"/>
        <v>100.83812052544381</v>
      </c>
      <c r="S30" s="20">
        <f>'Daily Feed Intake'!R28</f>
        <v>96.254766567041116</v>
      </c>
      <c r="T30" s="175">
        <f t="shared" si="1"/>
        <v>1.9667565327972785</v>
      </c>
      <c r="U30" s="176">
        <v>1.3</v>
      </c>
      <c r="V30" s="175">
        <f>V29-Dead!I28+'Theoritical Daily Growth'!S30/'Theoritical Daily Growth'!U30</f>
        <v>4968.1286590190193</v>
      </c>
      <c r="W30" s="21">
        <f>V30/Dead!H28</f>
        <v>99.36257318038038</v>
      </c>
      <c r="X30" s="20">
        <f>'Daily Feed Intake'!V28</f>
        <v>96.934968566422754</v>
      </c>
      <c r="Y30" s="175">
        <f t="shared" si="2"/>
        <v>2.0672690586925677</v>
      </c>
      <c r="Z30" s="176">
        <v>1.2</v>
      </c>
      <c r="AA30" s="175">
        <f>AA29-Dead!K28+'Theoritical Daily Growth'!X30/'Theoritical Daily Growth'!Z30</f>
        <v>4769.8140853344321</v>
      </c>
      <c r="AB30" s="21">
        <f>AA30/Dead!J28</f>
        <v>95.39628170668864</v>
      </c>
      <c r="AC30" s="20">
        <f>'Daily Feed Intake'!Z28</f>
        <v>98.151087292589921</v>
      </c>
      <c r="AD30" s="175">
        <f t="shared" si="3"/>
        <v>1.995049511592822</v>
      </c>
      <c r="AE30" s="176">
        <v>1.2</v>
      </c>
      <c r="AF30" s="175">
        <f>AF29-Dead!M28+'Theoritical Daily Growth'!AC30/'Theoritical Daily Growth'!AE30</f>
        <v>5001.5244752482067</v>
      </c>
      <c r="AG30" s="21">
        <f>AF30/Dead!L28</f>
        <v>100.03048950496414</v>
      </c>
      <c r="AH30" s="72">
        <f t="shared" si="4"/>
        <v>98.263114797344386</v>
      </c>
      <c r="AI30" s="20">
        <f>'Daily Feed Intake'!AH28</f>
        <v>93.985434983092517</v>
      </c>
      <c r="AJ30" s="175">
        <f t="shared" si="5"/>
        <v>1.9412155182696111</v>
      </c>
      <c r="AK30" s="176">
        <v>1.2</v>
      </c>
      <c r="AL30" s="175">
        <f>AL29-Dead!O28+'Theoritical Daily Growth'!AI30/'Theoritical Daily Growth'!AK30</f>
        <v>4919.897728592412</v>
      </c>
      <c r="AM30" s="21">
        <f>AL30/Dead!N28</f>
        <v>98.397954571848246</v>
      </c>
      <c r="AN30" s="20">
        <f>'Daily Feed Intake'!AL28</f>
        <v>100.80170201864945</v>
      </c>
      <c r="AO30" s="175">
        <f t="shared" si="6"/>
        <v>2.0237064005189729</v>
      </c>
      <c r="AP30" s="176">
        <v>1.2</v>
      </c>
      <c r="AQ30" s="175">
        <f>AQ29-Dead!Q28+'Theoritical Daily Growth'!AN30/'Theoritical Daily Growth'!AP30</f>
        <v>5065.0452097209427</v>
      </c>
      <c r="AR30" s="21">
        <f>AQ30/Dead!P28</f>
        <v>101.30090419441885</v>
      </c>
      <c r="AS30" s="20">
        <f>'Daily Feed Intake'!AP28</f>
        <v>92.157748793262812</v>
      </c>
      <c r="AT30" s="175">
        <f t="shared" si="7"/>
        <v>1.9133972143834777</v>
      </c>
      <c r="AU30" s="176">
        <v>1.2</v>
      </c>
      <c r="AV30" s="175">
        <f>AV29-Dead!S28+'Theoritical Daily Growth'!AS30/'Theoritical Daily Growth'!AU30</f>
        <v>4893.2443956043962</v>
      </c>
      <c r="AW30" s="21">
        <f>AV30/Dead!R28</f>
        <v>97.864887912087923</v>
      </c>
      <c r="AX30" s="72">
        <f t="shared" si="8"/>
        <v>99.187915559451667</v>
      </c>
      <c r="AY30" s="20">
        <f>'Daily Feed Intake'!AP28</f>
        <v>92.157748793262812</v>
      </c>
      <c r="AZ30" s="175">
        <f t="shared" si="9"/>
        <v>1.8985365951427708</v>
      </c>
      <c r="BA30" s="176">
        <v>1.3</v>
      </c>
      <c r="BB30" s="175">
        <f>BB29-Dead!U28+'Theoritical Daily Growth'!AY30/'Theoritical Daily Growth'!BA30</f>
        <v>4925.0371344040595</v>
      </c>
      <c r="BC30" s="21">
        <f>BB30/Dead!T28</f>
        <v>98.500742688081189</v>
      </c>
      <c r="BD30" s="20">
        <f>'Daily Feed Intake'!AT28</f>
        <v>88.162678443052272</v>
      </c>
      <c r="BE30" s="175">
        <f t="shared" si="10"/>
        <v>1.8938101137274252</v>
      </c>
      <c r="BF30" s="176">
        <v>1.2</v>
      </c>
      <c r="BG30" s="175">
        <f>BG29-Dead!W28+'Theoritical Daily Growth'!BD30/'Theoritical Daily Growth'!BF30</f>
        <v>4728.7760915408571</v>
      </c>
      <c r="BH30" s="21">
        <f>BG30/Dead!V28</f>
        <v>94.575521830817138</v>
      </c>
      <c r="BI30" s="20">
        <f>'Daily Feed Intake'!AX28</f>
        <v>99.141419328335218</v>
      </c>
      <c r="BJ30" s="175">
        <f t="shared" si="11"/>
        <v>2.0524721372956236</v>
      </c>
      <c r="BK30" s="176">
        <v>1.2</v>
      </c>
      <c r="BL30" s="175">
        <f>BL29-Dead!Y28+'Theoritical Daily Growth'!BI30/'Theoritical Daily Growth'!BK30</f>
        <v>4912.9596371230018</v>
      </c>
      <c r="BM30" s="21">
        <f>BL30/Dead!X28</f>
        <v>98.25919274246003</v>
      </c>
      <c r="BN30" s="72">
        <f t="shared" si="12"/>
        <v>97.111819087119443</v>
      </c>
      <c r="BO30" s="20">
        <f>'Daily Feed Intake'!BB28</f>
        <v>85.70075796638136</v>
      </c>
      <c r="BP30" s="175">
        <f t="shared" si="13"/>
        <v>1.7357718155158024</v>
      </c>
      <c r="BQ30" s="176">
        <v>1.2</v>
      </c>
      <c r="BR30" s="175">
        <f>BR29-Dead!AA28+'Theoritical Daily Growth'!BO30/'Theoritical Daily Growth'!BQ30</f>
        <v>5008.7458803409991</v>
      </c>
      <c r="BS30" s="21">
        <f>BR30/Dead!Z28</f>
        <v>100.17491760681997</v>
      </c>
      <c r="BT30" s="20">
        <f>'Daily Feed Intake'!BF28</f>
        <v>71.702540992059397</v>
      </c>
      <c r="BU30" s="175">
        <f t="shared" si="14"/>
        <v>1.6002111724723649</v>
      </c>
      <c r="BV30" s="176">
        <v>1.2</v>
      </c>
      <c r="BW30" s="175">
        <f>BW29-Dead!AC28+'Theoritical Daily Growth'!BT30/'Theoritical Daily Growth'!BV30</f>
        <v>4540.5695386889392</v>
      </c>
      <c r="BX30" s="21">
        <f>BW30/Dead!AB28</f>
        <v>90.811390773778783</v>
      </c>
      <c r="BY30" s="20">
        <f>'Daily Feed Intake'!BJ28</f>
        <v>70.691615963700116</v>
      </c>
      <c r="BZ30" s="175">
        <f t="shared" si="15"/>
        <v>1.5605330509550746</v>
      </c>
      <c r="CA30" s="176">
        <v>1.35</v>
      </c>
      <c r="CB30" s="175">
        <f>CB29-Dead!AE29+'Theoritical Daily Growth'!BY30/'Theoritical Daily Growth'!CA30</f>
        <v>4582.3301174666458</v>
      </c>
      <c r="CC30" s="21">
        <f>CB30/Dead!AD28</f>
        <v>91.646602349332909</v>
      </c>
      <c r="CD30" s="72">
        <f t="shared" si="16"/>
        <v>94.210970243310555</v>
      </c>
    </row>
    <row r="31" spans="1:900" x14ac:dyDescent="0.45">
      <c r="A31" s="18">
        <v>44196</v>
      </c>
      <c r="B31" s="16">
        <v>22</v>
      </c>
      <c r="C31" s="20">
        <f>'Daily Feed Intake'!F29</f>
        <v>68.964702141191424</v>
      </c>
      <c r="D31" s="174">
        <f t="shared" si="17"/>
        <v>1.4169035308630067</v>
      </c>
      <c r="E31" s="170">
        <v>1.35</v>
      </c>
      <c r="F31" s="175">
        <f>F30-Dead!C29+'Theoritical Daily Growth'!C31/'Theoritical Daily Growth'!E31</f>
        <v>4918.3677850799704</v>
      </c>
      <c r="G31" s="21">
        <f>F31/Dead!B30</f>
        <v>98.367355701599408</v>
      </c>
      <c r="H31" s="20">
        <f>'Daily Feed Intake'!J29</f>
        <v>71.277188891244435</v>
      </c>
      <c r="I31" s="174">
        <f t="shared" si="18"/>
        <v>1.3780439658559736</v>
      </c>
      <c r="J31" s="170">
        <v>1.2</v>
      </c>
      <c r="K31" s="175">
        <f>K30-Dead!E29+'Theoritical Daily Growth'!H31/'Theoritical Daily Growth'!J31</f>
        <v>5231.7427100558243</v>
      </c>
      <c r="L31" s="21">
        <f>K31/Dead!D29</f>
        <v>104.63485420111648</v>
      </c>
      <c r="M31" s="20">
        <f>'Daily Feed Intake'!N29</f>
        <v>87.475302098791616</v>
      </c>
      <c r="N31" s="174">
        <f t="shared" si="19"/>
        <v>1.7198928560449795</v>
      </c>
      <c r="O31" s="170">
        <v>1.2</v>
      </c>
      <c r="P31" s="175">
        <f>P30-Dead!G29+'Theoritical Daily Growth'!M31/'Theoritical Daily Growth'!O31</f>
        <v>5158.9862907215029</v>
      </c>
      <c r="Q31" s="21">
        <f>P31/Dead!F29</f>
        <v>103.17972581443006</v>
      </c>
      <c r="R31" s="19">
        <f t="shared" si="0"/>
        <v>102.06064523904865</v>
      </c>
      <c r="S31" s="20">
        <f>'Daily Feed Intake'!R29</f>
        <v>108.98278882819747</v>
      </c>
      <c r="T31" s="175">
        <f t="shared" si="1"/>
        <v>2.1936386174370259</v>
      </c>
      <c r="U31" s="176">
        <v>1.3</v>
      </c>
      <c r="V31" s="175">
        <f>V30-Dead!I29+'Theoritical Daily Growth'!S31/'Theoritical Daily Growth'!U31</f>
        <v>5051.961573502248</v>
      </c>
      <c r="W31" s="21">
        <f>V31/Dead!H29</f>
        <v>101.03923147004497</v>
      </c>
      <c r="X31" s="20">
        <f>'Daily Feed Intake'!V29</f>
        <v>82.537359579511502</v>
      </c>
      <c r="Y31" s="175">
        <f t="shared" si="2"/>
        <v>1.7304104122901984</v>
      </c>
      <c r="Z31" s="176">
        <v>1.2</v>
      </c>
      <c r="AA31" s="175">
        <f>AA30-Dead!K29+'Theoritical Daily Growth'!X31/'Theoritical Daily Growth'!Z31</f>
        <v>4838.5952183173586</v>
      </c>
      <c r="AB31" s="21">
        <f>AA31/Dead!J29</f>
        <v>96.771904366347172</v>
      </c>
      <c r="AC31" s="20">
        <f>'Daily Feed Intake'!Z29</f>
        <v>91.328455116974141</v>
      </c>
      <c r="AD31" s="175">
        <f t="shared" si="3"/>
        <v>1.8260123602102707</v>
      </c>
      <c r="AE31" s="176">
        <v>1.2</v>
      </c>
      <c r="AF31" s="175">
        <f>AF30-Dead!M29+'Theoritical Daily Growth'!AC31/'Theoritical Daily Growth'!AE31</f>
        <v>5077.6315211790188</v>
      </c>
      <c r="AG31" s="21">
        <f>AF31/Dead!L29</f>
        <v>101.55263042358038</v>
      </c>
      <c r="AH31" s="72">
        <f t="shared" si="4"/>
        <v>99.787922086657503</v>
      </c>
      <c r="AI31" s="20">
        <f>'Daily Feed Intake'!AH29</f>
        <v>91.935429859616761</v>
      </c>
      <c r="AJ31" s="175">
        <f t="shared" si="5"/>
        <v>1.8686451412460476</v>
      </c>
      <c r="AK31" s="176">
        <v>1.2</v>
      </c>
      <c r="AL31" s="175">
        <f>AL30-Dead!O29+'Theoritical Daily Growth'!AI31/'Theoritical Daily Growth'!AK31</f>
        <v>4996.5105868087594</v>
      </c>
      <c r="AM31" s="21">
        <f>AL31/Dead!N29</f>
        <v>99.930211736175181</v>
      </c>
      <c r="AN31" s="20">
        <f>'Daily Feed Intake'!AL29</f>
        <v>85.078162721590331</v>
      </c>
      <c r="AO31" s="175">
        <f t="shared" si="6"/>
        <v>1.6797118130023108</v>
      </c>
      <c r="AP31" s="176">
        <v>1.2</v>
      </c>
      <c r="AQ31" s="175">
        <f>AQ30-Dead!Q29+'Theoritical Daily Growth'!AN31/'Theoritical Daily Growth'!AP31</f>
        <v>5135.9436786556016</v>
      </c>
      <c r="AR31" s="21">
        <f>AQ31/Dead!P29</f>
        <v>102.71887357311203</v>
      </c>
      <c r="AS31" s="20">
        <f>'Daily Feed Intake'!AP29</f>
        <v>86.06757728253055</v>
      </c>
      <c r="AT31" s="175">
        <f t="shared" si="7"/>
        <v>1.7589061637682577</v>
      </c>
      <c r="AU31" s="176">
        <v>1.2</v>
      </c>
      <c r="AV31" s="175">
        <f>AV30-Dead!S29+'Theoritical Daily Growth'!AS31/'Theoritical Daily Growth'!AU31</f>
        <v>4964.9673766731721</v>
      </c>
      <c r="AW31" s="21">
        <f>AV31/Dead!R29</f>
        <v>99.299347533463447</v>
      </c>
      <c r="AX31" s="72">
        <f t="shared" si="8"/>
        <v>100.64947761425022</v>
      </c>
      <c r="AY31" s="20">
        <f>'Daily Feed Intake'!AP29</f>
        <v>86.06757728253055</v>
      </c>
      <c r="AZ31" s="175">
        <f t="shared" si="9"/>
        <v>1.7475518444582228</v>
      </c>
      <c r="BA31" s="176">
        <v>1.3</v>
      </c>
      <c r="BB31" s="175">
        <f>BB30-Dead!U29+'Theoritical Daily Growth'!AY31/'Theoritical Daily Growth'!BA31</f>
        <v>4991.2429630829292</v>
      </c>
      <c r="BC31" s="21">
        <f>BB31/Dead!T29</f>
        <v>99.824859261658588</v>
      </c>
      <c r="BD31" s="20">
        <f>'Daily Feed Intake'!AT29</f>
        <v>53.26486597514635</v>
      </c>
      <c r="BE31" s="175">
        <f t="shared" si="10"/>
        <v>1.1263985636881817</v>
      </c>
      <c r="BF31" s="176">
        <v>1.2</v>
      </c>
      <c r="BG31" s="175">
        <f>BG30-Dead!W29+'Theoritical Daily Growth'!BD31/'Theoritical Daily Growth'!BF31</f>
        <v>4773.1634798534787</v>
      </c>
      <c r="BH31" s="21">
        <f>BG31/Dead!V29</f>
        <v>95.463269597069569</v>
      </c>
      <c r="BI31" s="20">
        <f>'Daily Feed Intake'!AX29</f>
        <v>69.173256649892153</v>
      </c>
      <c r="BJ31" s="175">
        <f t="shared" si="11"/>
        <v>1.4079752686590272</v>
      </c>
      <c r="BK31" s="176">
        <v>1.2</v>
      </c>
      <c r="BL31" s="175">
        <f>BL30-Dead!Y29+'Theoritical Daily Growth'!BI31/'Theoritical Daily Growth'!BK31</f>
        <v>4970.6040176645784</v>
      </c>
      <c r="BM31" s="21">
        <f>BL31/Dead!X29</f>
        <v>99.412080353291572</v>
      </c>
      <c r="BN31" s="72">
        <f t="shared" si="12"/>
        <v>98.233403070673248</v>
      </c>
      <c r="BO31" s="20">
        <f>'Daily Feed Intake'!BB29</f>
        <v>83.03934309580282</v>
      </c>
      <c r="BP31" s="175">
        <f t="shared" si="13"/>
        <v>1.6578869257816975</v>
      </c>
      <c r="BQ31" s="176">
        <v>1.2</v>
      </c>
      <c r="BR31" s="175">
        <f>BR30-Dead!AA29+'Theoritical Daily Growth'!BO31/'Theoritical Daily Growth'!BQ31</f>
        <v>5077.9453329208345</v>
      </c>
      <c r="BS31" s="21">
        <f>BR31/Dead!Z29</f>
        <v>101.55890665841669</v>
      </c>
      <c r="BT31" s="20">
        <f>'Daily Feed Intake'!BF29</f>
        <v>57.611483964112615</v>
      </c>
      <c r="BU31" s="175">
        <f t="shared" si="14"/>
        <v>1.2688162459185146</v>
      </c>
      <c r="BV31" s="176">
        <v>1.2</v>
      </c>
      <c r="BW31" s="175">
        <f>BW30-Dead!AC29+'Theoritical Daily Growth'!BT31/'Theoritical Daily Growth'!BV31</f>
        <v>4588.5791086590334</v>
      </c>
      <c r="BX31" s="21">
        <f>BW31/Dead!AB29</f>
        <v>91.771582173180661</v>
      </c>
      <c r="BY31" s="20">
        <f>'Daily Feed Intake'!BJ29</f>
        <v>76.860321748994522</v>
      </c>
      <c r="BZ31" s="175">
        <f t="shared" si="15"/>
        <v>1.6773196120467848</v>
      </c>
      <c r="CA31" s="176">
        <v>1.35</v>
      </c>
      <c r="CB31" s="175">
        <f>CB30-Dead!AE30+'Theoritical Daily Growth'!BY31/'Theoritical Daily Growth'!CA31</f>
        <v>4639.2636891325674</v>
      </c>
      <c r="CC31" s="21">
        <f>CB31/Dead!AD29</f>
        <v>92.785273782651345</v>
      </c>
      <c r="CD31" s="72">
        <f t="shared" si="16"/>
        <v>95.371920871416236</v>
      </c>
    </row>
    <row r="32" spans="1:900" x14ac:dyDescent="0.45">
      <c r="A32" s="18">
        <v>44197</v>
      </c>
      <c r="B32" s="16">
        <v>23</v>
      </c>
      <c r="C32" s="20">
        <f>'Daily Feed Intake'!F30</f>
        <v>0</v>
      </c>
      <c r="D32" s="174">
        <f t="shared" si="17"/>
        <v>0</v>
      </c>
      <c r="E32" s="170">
        <v>1.35</v>
      </c>
      <c r="F32" s="175">
        <f>F31-Dead!C30+'Theoritical Daily Growth'!C32/'Theoritical Daily Growth'!E32</f>
        <v>4918.3677850799704</v>
      </c>
      <c r="G32" s="21">
        <f>F32/Dead!B31</f>
        <v>98.367355701599408</v>
      </c>
      <c r="H32" s="20">
        <f>'Daily Feed Intake'!J30</f>
        <v>0</v>
      </c>
      <c r="I32" s="174">
        <f t="shared" si="18"/>
        <v>0</v>
      </c>
      <c r="J32" s="170">
        <v>1.2</v>
      </c>
      <c r="K32" s="175">
        <f>K31-Dead!E30+'Theoritical Daily Growth'!H32/'Theoritical Daily Growth'!J32</f>
        <v>5231.7427100558243</v>
      </c>
      <c r="L32" s="21">
        <f>K32/Dead!D30</f>
        <v>104.63485420111648</v>
      </c>
      <c r="M32" s="20">
        <f>'Daily Feed Intake'!N30</f>
        <v>0</v>
      </c>
      <c r="N32" s="174">
        <f t="shared" si="19"/>
        <v>0</v>
      </c>
      <c r="O32" s="170">
        <v>1.2</v>
      </c>
      <c r="P32" s="175">
        <f>P31-Dead!G30+'Theoritical Daily Growth'!M32/'Theoritical Daily Growth'!O32</f>
        <v>5158.9862907215029</v>
      </c>
      <c r="Q32" s="21">
        <f>P32/Dead!F30</f>
        <v>103.17972581443006</v>
      </c>
      <c r="R32" s="19">
        <f t="shared" si="0"/>
        <v>102.06064523904865</v>
      </c>
      <c r="S32" s="20">
        <f>'Daily Feed Intake'!R30</f>
        <v>0</v>
      </c>
      <c r="T32" s="175">
        <f t="shared" si="1"/>
        <v>0</v>
      </c>
      <c r="U32" s="176">
        <v>1.3</v>
      </c>
      <c r="V32" s="175">
        <f>V31-Dead!I30+'Theoritical Daily Growth'!S32/'Theoritical Daily Growth'!U32</f>
        <v>5051.961573502248</v>
      </c>
      <c r="W32" s="21">
        <f>V32/Dead!H30</f>
        <v>101.03923147004497</v>
      </c>
      <c r="X32" s="20">
        <f>'Daily Feed Intake'!V30</f>
        <v>0</v>
      </c>
      <c r="Y32" s="175">
        <f t="shared" si="2"/>
        <v>0</v>
      </c>
      <c r="Z32" s="176">
        <v>1.2</v>
      </c>
      <c r="AA32" s="175">
        <f>AA31-Dead!K30+'Theoritical Daily Growth'!X32/'Theoritical Daily Growth'!Z32</f>
        <v>4838.5952183173586</v>
      </c>
      <c r="AB32" s="21">
        <f>AA32/Dead!J30</f>
        <v>96.771904366347172</v>
      </c>
      <c r="AC32" s="20">
        <f>'Daily Feed Intake'!Z30</f>
        <v>0</v>
      </c>
      <c r="AD32" s="175">
        <f t="shared" si="3"/>
        <v>0</v>
      </c>
      <c r="AE32" s="176">
        <v>1.2</v>
      </c>
      <c r="AF32" s="175">
        <f>AF31-Dead!M30+'Theoritical Daily Growth'!AC32/'Theoritical Daily Growth'!AE32</f>
        <v>5077.6315211790188</v>
      </c>
      <c r="AG32" s="21">
        <f>AF32/Dead!L30</f>
        <v>101.55263042358038</v>
      </c>
      <c r="AH32" s="72">
        <f t="shared" si="4"/>
        <v>99.787922086657503</v>
      </c>
      <c r="AI32" s="20">
        <f>'Daily Feed Intake'!AH30</f>
        <v>0</v>
      </c>
      <c r="AJ32" s="175">
        <f t="shared" si="5"/>
        <v>0</v>
      </c>
      <c r="AK32" s="176">
        <v>1.2</v>
      </c>
      <c r="AL32" s="175">
        <f>AL31-Dead!O30+'Theoritical Daily Growth'!AI32/'Theoritical Daily Growth'!AK32</f>
        <v>4996.5105868087594</v>
      </c>
      <c r="AM32" s="21">
        <f>AL32/Dead!N30</f>
        <v>99.930211736175181</v>
      </c>
      <c r="AN32" s="20">
        <f>'Daily Feed Intake'!AL30</f>
        <v>0</v>
      </c>
      <c r="AO32" s="175">
        <f t="shared" si="6"/>
        <v>0</v>
      </c>
      <c r="AP32" s="176">
        <v>1.2</v>
      </c>
      <c r="AQ32" s="175">
        <f>AQ31-Dead!Q30+'Theoritical Daily Growth'!AN32/'Theoritical Daily Growth'!AP32</f>
        <v>5135.9436786556016</v>
      </c>
      <c r="AR32" s="21">
        <f>AQ32/Dead!P30</f>
        <v>102.71887357311203</v>
      </c>
      <c r="AS32" s="20">
        <f>'Daily Feed Intake'!AP30</f>
        <v>0</v>
      </c>
      <c r="AT32" s="175">
        <f t="shared" si="7"/>
        <v>0</v>
      </c>
      <c r="AU32" s="176">
        <v>1.2</v>
      </c>
      <c r="AV32" s="175">
        <f>AV31-Dead!S30+'Theoritical Daily Growth'!AS32/'Theoritical Daily Growth'!AU32</f>
        <v>4964.9673766731721</v>
      </c>
      <c r="AW32" s="21">
        <f>AV32/Dead!R30</f>
        <v>99.299347533463447</v>
      </c>
      <c r="AX32" s="72">
        <f t="shared" si="8"/>
        <v>100.64947761425022</v>
      </c>
      <c r="AY32" s="20">
        <f>'Daily Feed Intake'!AP30</f>
        <v>0</v>
      </c>
      <c r="AZ32" s="175">
        <f t="shared" si="9"/>
        <v>0</v>
      </c>
      <c r="BA32" s="176">
        <v>1.3</v>
      </c>
      <c r="BB32" s="175">
        <f>BB31-Dead!U30+'Theoritical Daily Growth'!AY32/'Theoritical Daily Growth'!BA32</f>
        <v>4991.2429630829292</v>
      </c>
      <c r="BC32" s="21">
        <f>BB32/Dead!T30</f>
        <v>99.824859261658588</v>
      </c>
      <c r="BD32" s="20">
        <f>'Daily Feed Intake'!AT30</f>
        <v>0</v>
      </c>
      <c r="BE32" s="175">
        <f t="shared" si="10"/>
        <v>0</v>
      </c>
      <c r="BF32" s="176">
        <v>1.2</v>
      </c>
      <c r="BG32" s="175">
        <f>BG31-Dead!W30+'Theoritical Daily Growth'!BD32/'Theoritical Daily Growth'!BF32</f>
        <v>4773.1634798534787</v>
      </c>
      <c r="BH32" s="21">
        <f>BG32/Dead!V30</f>
        <v>95.463269597069569</v>
      </c>
      <c r="BI32" s="20">
        <f>'Daily Feed Intake'!AX30</f>
        <v>0</v>
      </c>
      <c r="BJ32" s="175">
        <f t="shared" si="11"/>
        <v>0</v>
      </c>
      <c r="BK32" s="176">
        <v>1.2</v>
      </c>
      <c r="BL32" s="175">
        <f>BL31-Dead!Y30+'Theoritical Daily Growth'!BI32/'Theoritical Daily Growth'!BK32</f>
        <v>4970.6040176645784</v>
      </c>
      <c r="BM32" s="21">
        <f>BL32/Dead!X30</f>
        <v>99.412080353291572</v>
      </c>
      <c r="BN32" s="72">
        <f t="shared" si="12"/>
        <v>98.233403070673248</v>
      </c>
      <c r="BO32" s="20">
        <f>'Daily Feed Intake'!BB30</f>
        <v>0</v>
      </c>
      <c r="BP32" s="175">
        <f t="shared" si="13"/>
        <v>0</v>
      </c>
      <c r="BQ32" s="176">
        <v>1.2</v>
      </c>
      <c r="BR32" s="175">
        <f>BR31-Dead!AA30+'Theoritical Daily Growth'!BO32/'Theoritical Daily Growth'!BQ32</f>
        <v>5077.9453329208345</v>
      </c>
      <c r="BS32" s="21">
        <f>BR32/Dead!Z30</f>
        <v>101.55890665841669</v>
      </c>
      <c r="BT32" s="20">
        <f>'Daily Feed Intake'!BF30</f>
        <v>0</v>
      </c>
      <c r="BU32" s="175">
        <f t="shared" si="14"/>
        <v>0</v>
      </c>
      <c r="BV32" s="176">
        <v>1.2</v>
      </c>
      <c r="BW32" s="175">
        <f>BW31-Dead!AC30+'Theoritical Daily Growth'!BT32/'Theoritical Daily Growth'!BV32</f>
        <v>4588.5791086590334</v>
      </c>
      <c r="BX32" s="21">
        <f>BW32/Dead!AB30</f>
        <v>91.771582173180661</v>
      </c>
      <c r="BY32" s="20">
        <f>'Daily Feed Intake'!BJ30</f>
        <v>0</v>
      </c>
      <c r="BZ32" s="175">
        <f t="shared" si="15"/>
        <v>0</v>
      </c>
      <c r="CA32" s="176">
        <v>1.35</v>
      </c>
      <c r="CB32" s="175">
        <f>CB31-Dead!AE31+'Theoritical Daily Growth'!BY32/'Theoritical Daily Growth'!CA32</f>
        <v>4639.2636891325674</v>
      </c>
      <c r="CC32" s="21">
        <f>CB32/Dead!AD30</f>
        <v>92.785273782651345</v>
      </c>
      <c r="CD32" s="72">
        <f t="shared" si="16"/>
        <v>95.371920871416236</v>
      </c>
    </row>
    <row r="33" spans="1:529" x14ac:dyDescent="0.45">
      <c r="A33" s="18">
        <v>44198</v>
      </c>
      <c r="B33" s="16">
        <v>24</v>
      </c>
      <c r="C33" s="20">
        <f>'Daily Feed Intake'!F31</f>
        <v>117.71963112147552</v>
      </c>
      <c r="D33" s="174">
        <f t="shared" si="17"/>
        <v>2.3934694651868424</v>
      </c>
      <c r="E33" s="170">
        <v>1.35</v>
      </c>
      <c r="F33" s="175">
        <f>F32-Dead!C31+'Theoritical Daily Growth'!C33/'Theoritical Daily Growth'!E33</f>
        <v>5005.5675118366189</v>
      </c>
      <c r="G33" s="21">
        <f>F33/Dead!B32</f>
        <v>100.11135023673238</v>
      </c>
      <c r="H33" s="20">
        <f>'Daily Feed Intake'!J31</f>
        <v>119.59317362730549</v>
      </c>
      <c r="I33" s="174">
        <f t="shared" si="18"/>
        <v>2.285914660853599</v>
      </c>
      <c r="J33" s="170">
        <v>1.2</v>
      </c>
      <c r="K33" s="175">
        <f>K32-Dead!E31+'Theoritical Daily Growth'!H33/'Theoritical Daily Growth'!J33</f>
        <v>5331.4036880785789</v>
      </c>
      <c r="L33" s="21">
        <f>K33/Dead!D31</f>
        <v>106.62807376157157</v>
      </c>
      <c r="M33" s="20">
        <f>'Daily Feed Intake'!N31</f>
        <v>119.90364638541446</v>
      </c>
      <c r="N33" s="174">
        <f t="shared" si="19"/>
        <v>2.3241706728521954</v>
      </c>
      <c r="O33" s="170">
        <v>1.2</v>
      </c>
      <c r="P33" s="175">
        <f>P32-Dead!G31+'Theoritical Daily Growth'!M33/'Theoritical Daily Growth'!O33</f>
        <v>5258.9059960426812</v>
      </c>
      <c r="Q33" s="21">
        <f>P33/Dead!F31</f>
        <v>105.17811992085362</v>
      </c>
      <c r="R33" s="19">
        <f t="shared" si="0"/>
        <v>103.97251463971918</v>
      </c>
      <c r="S33" s="20">
        <f>'Daily Feed Intake'!R31</f>
        <v>107.41626301143975</v>
      </c>
      <c r="T33" s="175">
        <f t="shared" si="1"/>
        <v>2.1262288211937834</v>
      </c>
      <c r="U33" s="176">
        <v>1.3</v>
      </c>
      <c r="V33" s="175">
        <f>V32-Dead!I31+'Theoritical Daily Growth'!S33/'Theoritical Daily Growth'!U33</f>
        <v>5134.5894681264326</v>
      </c>
      <c r="W33" s="21">
        <f>V33/Dead!H31</f>
        <v>102.69178936252865</v>
      </c>
      <c r="X33" s="20">
        <f>'Daily Feed Intake'!V31</f>
        <v>119.90724518190251</v>
      </c>
      <c r="Y33" s="175">
        <f t="shared" si="2"/>
        <v>2.4781416872395612</v>
      </c>
      <c r="Z33" s="176">
        <v>1.2</v>
      </c>
      <c r="AA33" s="175">
        <f>AA32-Dead!K31+'Theoritical Daily Growth'!X33/'Theoritical Daily Growth'!Z33</f>
        <v>4938.5179226356104</v>
      </c>
      <c r="AB33" s="21">
        <f>AA33/Dead!J31</f>
        <v>98.770358452712202</v>
      </c>
      <c r="AC33" s="20">
        <f>'Daily Feed Intake'!Z31</f>
        <v>120</v>
      </c>
      <c r="AD33" s="175">
        <f t="shared" si="3"/>
        <v>2.3633065829900191</v>
      </c>
      <c r="AE33" s="176">
        <v>1.2</v>
      </c>
      <c r="AF33" s="175">
        <f>AF32-Dead!M31+'Theoritical Daily Growth'!AC33/'Theoritical Daily Growth'!AE33</f>
        <v>5177.6315211790188</v>
      </c>
      <c r="AG33" s="21">
        <f>AF33/Dead!L31</f>
        <v>103.55263042358038</v>
      </c>
      <c r="AH33" s="72">
        <f t="shared" si="4"/>
        <v>101.67159274627375</v>
      </c>
      <c r="AI33" s="20">
        <f>'Daily Feed Intake'!AH31</f>
        <v>113.87048468080746</v>
      </c>
      <c r="AJ33" s="175">
        <f t="shared" si="5"/>
        <v>2.2790001682661467</v>
      </c>
      <c r="AK33" s="176">
        <v>1.2</v>
      </c>
      <c r="AL33" s="175">
        <f>AL32-Dead!O31+'Theoritical Daily Growth'!AI33/'Theoritical Daily Growth'!AK33</f>
        <v>5091.4026573760993</v>
      </c>
      <c r="AM33" s="21">
        <f>AL33/Dead!N31</f>
        <v>101.82805314752198</v>
      </c>
      <c r="AN33" s="20">
        <f>'Daily Feed Intake'!AL31</f>
        <v>108.56097141100523</v>
      </c>
      <c r="AO33" s="175">
        <f t="shared" si="6"/>
        <v>2.1137492582360724</v>
      </c>
      <c r="AP33" s="176">
        <v>1.2</v>
      </c>
      <c r="AQ33" s="175">
        <f>AQ32-Dead!Q31+'Theoritical Daily Growth'!AN33/'Theoritical Daily Growth'!AP33</f>
        <v>5226.4111548314395</v>
      </c>
      <c r="AR33" s="21">
        <f>AQ33/Dead!P31</f>
        <v>104.52822309662879</v>
      </c>
      <c r="AS33" s="20">
        <f>'Daily Feed Intake'!AP31</f>
        <v>117.76111738728561</v>
      </c>
      <c r="AT33" s="175">
        <f t="shared" si="7"/>
        <v>2.3718407081698221</v>
      </c>
      <c r="AU33" s="176">
        <v>1.2</v>
      </c>
      <c r="AV33" s="175">
        <f>AV32-Dead!S31+'Theoritical Daily Growth'!AS33/'Theoritical Daily Growth'!AU33</f>
        <v>5063.1016411625769</v>
      </c>
      <c r="AW33" s="21">
        <f>AV33/Dead!R31</f>
        <v>101.26203282325154</v>
      </c>
      <c r="AX33" s="72">
        <f t="shared" si="8"/>
        <v>102.53943635580077</v>
      </c>
      <c r="AY33" s="20">
        <f>'Daily Feed Intake'!AP31</f>
        <v>117.76111738728561</v>
      </c>
      <c r="AZ33" s="175">
        <f t="shared" si="9"/>
        <v>2.359354538704892</v>
      </c>
      <c r="BA33" s="176">
        <v>1.3</v>
      </c>
      <c r="BB33" s="175">
        <f>BB32-Dead!U31+'Theoritical Daily Growth'!AY33/'Theoritical Daily Growth'!BA33</f>
        <v>5081.8284379962261</v>
      </c>
      <c r="BC33" s="21">
        <f>BB33/Dead!T31</f>
        <v>101.63656875992451</v>
      </c>
      <c r="BD33" s="20">
        <f>'Daily Feed Intake'!AT31</f>
        <v>111.52716442436069</v>
      </c>
      <c r="BE33" s="175">
        <f t="shared" si="10"/>
        <v>2.3365460851088269</v>
      </c>
      <c r="BF33" s="176">
        <v>1.2</v>
      </c>
      <c r="BG33" s="175">
        <f>BG32-Dead!W31+'Theoritical Daily Growth'!BD33/'Theoritical Daily Growth'!BF33</f>
        <v>4866.1027835404457</v>
      </c>
      <c r="BH33" s="21">
        <f>BG33/Dead!V31</f>
        <v>97.322055670808908</v>
      </c>
      <c r="BI33" s="20">
        <f>'Daily Feed Intake'!AX31</f>
        <v>118.6648865153538</v>
      </c>
      <c r="BJ33" s="175">
        <f t="shared" si="11"/>
        <v>2.3873333319983132</v>
      </c>
      <c r="BK33" s="176">
        <v>1.2</v>
      </c>
      <c r="BL33" s="175">
        <f>BL32-Dead!Y31+'Theoritical Daily Growth'!BI33/'Theoritical Daily Growth'!BK33</f>
        <v>5069.4914230940394</v>
      </c>
      <c r="BM33" s="21">
        <f>BL33/Dead!X31</f>
        <v>101.38982846188078</v>
      </c>
      <c r="BN33" s="72">
        <f t="shared" si="12"/>
        <v>100.11615096420473</v>
      </c>
      <c r="BO33" s="20">
        <f>'Daily Feed Intake'!BB31</f>
        <v>119.12317727132103</v>
      </c>
      <c r="BP33" s="175">
        <f t="shared" si="13"/>
        <v>2.3458932592092592</v>
      </c>
      <c r="BQ33" s="176">
        <v>1.2</v>
      </c>
      <c r="BR33" s="175">
        <f>BR32-Dead!AA31+'Theoritical Daily Growth'!BO33/'Theoritical Daily Growth'!BQ33</f>
        <v>5177.2146473136017</v>
      </c>
      <c r="BS33" s="21">
        <f>BR33/Dead!Z31</f>
        <v>103.54429294627204</v>
      </c>
      <c r="BT33" s="20">
        <f>'Daily Feed Intake'!BF31</f>
        <v>110.32400329998968</v>
      </c>
      <c r="BU33" s="175">
        <f t="shared" si="14"/>
        <v>2.4043173428523668</v>
      </c>
      <c r="BV33" s="176">
        <v>1.2</v>
      </c>
      <c r="BW33" s="175">
        <f>BW32-Dead!AC31+'Theoritical Daily Growth'!BT33/'Theoritical Daily Growth'!BV33</f>
        <v>4680.5157780756917</v>
      </c>
      <c r="BX33" s="21">
        <f>BW33/Dead!AB31</f>
        <v>93.610315561513829</v>
      </c>
      <c r="BY33" s="20">
        <f>'Daily Feed Intake'!BJ31</f>
        <v>114.20265442920491</v>
      </c>
      <c r="BZ33" s="175">
        <f t="shared" si="15"/>
        <v>2.461654738374186</v>
      </c>
      <c r="CA33" s="176">
        <v>1.35</v>
      </c>
      <c r="CB33" s="175">
        <f>CB32-Dead!AE32+'Theoritical Daily Growth'!BY33/'Theoritical Daily Growth'!CA33</f>
        <v>4723.8582479690158</v>
      </c>
      <c r="CC33" s="21">
        <f>CB33/Dead!AD31</f>
        <v>94.477164959380318</v>
      </c>
      <c r="CD33" s="72">
        <f t="shared" si="16"/>
        <v>97.210591155722057</v>
      </c>
    </row>
    <row r="34" spans="1:529" x14ac:dyDescent="0.45">
      <c r="A34" s="18">
        <v>44199</v>
      </c>
      <c r="B34" s="16">
        <v>25</v>
      </c>
      <c r="C34" s="20">
        <f>'Daily Feed Intake'!F32</f>
        <v>0</v>
      </c>
      <c r="D34" s="174">
        <f t="shared" si="17"/>
        <v>0</v>
      </c>
      <c r="E34" s="170">
        <v>1.35</v>
      </c>
      <c r="F34" s="175">
        <f>F33-Dead!C32+'Theoritical Daily Growth'!C34/'Theoritical Daily Growth'!E34</f>
        <v>5005.5675118366189</v>
      </c>
      <c r="G34" s="21">
        <f>F34/Dead!B33</f>
        <v>100.11135023673238</v>
      </c>
      <c r="H34" s="20">
        <f>'Daily Feed Intake'!J32</f>
        <v>0</v>
      </c>
      <c r="I34" s="174">
        <f t="shared" si="18"/>
        <v>0</v>
      </c>
      <c r="J34" s="170">
        <v>1.2</v>
      </c>
      <c r="K34" s="175">
        <f>K33-Dead!E32+'Theoritical Daily Growth'!H34/'Theoritical Daily Growth'!J34</f>
        <v>5331.4036880785789</v>
      </c>
      <c r="L34" s="21">
        <f>K34/Dead!D32</f>
        <v>106.62807376157157</v>
      </c>
      <c r="M34" s="20">
        <f>'Daily Feed Intake'!N32</f>
        <v>0</v>
      </c>
      <c r="N34" s="174">
        <f t="shared" si="19"/>
        <v>0</v>
      </c>
      <c r="O34" s="170">
        <v>1.2</v>
      </c>
      <c r="P34" s="175">
        <f>P33-Dead!G32+'Theoritical Daily Growth'!M34/'Theoritical Daily Growth'!O34</f>
        <v>5258.9059960426812</v>
      </c>
      <c r="Q34" s="21">
        <f>P34/Dead!F32</f>
        <v>105.17811992085362</v>
      </c>
      <c r="R34" s="19">
        <f t="shared" si="0"/>
        <v>103.97251463971918</v>
      </c>
      <c r="S34" s="20">
        <f>'Daily Feed Intake'!R32</f>
        <v>0</v>
      </c>
      <c r="T34" s="175">
        <f t="shared" si="1"/>
        <v>0</v>
      </c>
      <c r="U34" s="176">
        <v>1.3</v>
      </c>
      <c r="V34" s="175">
        <f>V33-Dead!I32+'Theoritical Daily Growth'!S34/'Theoritical Daily Growth'!U34</f>
        <v>5134.5894681264326</v>
      </c>
      <c r="W34" s="21">
        <f>V34/Dead!H32</f>
        <v>102.69178936252865</v>
      </c>
      <c r="X34" s="20">
        <f>'Daily Feed Intake'!V32</f>
        <v>0</v>
      </c>
      <c r="Y34" s="175">
        <f t="shared" si="2"/>
        <v>0</v>
      </c>
      <c r="Z34" s="176">
        <v>1.2</v>
      </c>
      <c r="AA34" s="175">
        <f>AA33-Dead!K32+'Theoritical Daily Growth'!X34/'Theoritical Daily Growth'!Z34</f>
        <v>4938.5179226356104</v>
      </c>
      <c r="AB34" s="21">
        <f>AA34/Dead!J32</f>
        <v>98.770358452712202</v>
      </c>
      <c r="AC34" s="20">
        <f>'Daily Feed Intake'!Z32</f>
        <v>0</v>
      </c>
      <c r="AD34" s="175">
        <f t="shared" si="3"/>
        <v>0</v>
      </c>
      <c r="AE34" s="176">
        <v>1.2</v>
      </c>
      <c r="AF34" s="175">
        <f>AF33-Dead!M32+'Theoritical Daily Growth'!AC34/'Theoritical Daily Growth'!AE34</f>
        <v>5177.6315211790188</v>
      </c>
      <c r="AG34" s="21">
        <f>AF34/Dead!L32</f>
        <v>103.55263042358038</v>
      </c>
      <c r="AH34" s="72">
        <f t="shared" si="4"/>
        <v>101.67159274627375</v>
      </c>
      <c r="AI34" s="20">
        <f>'Daily Feed Intake'!AH32</f>
        <v>0</v>
      </c>
      <c r="AJ34" s="175">
        <f t="shared" si="5"/>
        <v>0</v>
      </c>
      <c r="AK34" s="176">
        <v>1.2</v>
      </c>
      <c r="AL34" s="175">
        <f>AL33-Dead!O32+'Theoritical Daily Growth'!AI34/'Theoritical Daily Growth'!AK34</f>
        <v>5091.4026573760993</v>
      </c>
      <c r="AM34" s="21">
        <f>AL34/Dead!N32</f>
        <v>101.82805314752198</v>
      </c>
      <c r="AN34" s="20">
        <f>'Daily Feed Intake'!AL32</f>
        <v>0</v>
      </c>
      <c r="AO34" s="175">
        <f t="shared" si="6"/>
        <v>0</v>
      </c>
      <c r="AP34" s="176">
        <v>1.2</v>
      </c>
      <c r="AQ34" s="175">
        <f>AQ33-Dead!Q32+'Theoritical Daily Growth'!AN34/'Theoritical Daily Growth'!AP34</f>
        <v>5226.4111548314395</v>
      </c>
      <c r="AR34" s="21">
        <f>AQ34/Dead!P32</f>
        <v>104.52822309662879</v>
      </c>
      <c r="AS34" s="20">
        <f>'Daily Feed Intake'!AP32</f>
        <v>0</v>
      </c>
      <c r="AT34" s="175">
        <f t="shared" si="7"/>
        <v>0</v>
      </c>
      <c r="AU34" s="176">
        <v>1.2</v>
      </c>
      <c r="AV34" s="175">
        <f>AV33-Dead!S32+'Theoritical Daily Growth'!AS34/'Theoritical Daily Growth'!AU34</f>
        <v>5063.1016411625769</v>
      </c>
      <c r="AW34" s="21">
        <f>AV34/Dead!R32</f>
        <v>101.26203282325154</v>
      </c>
      <c r="AX34" s="72">
        <f t="shared" si="8"/>
        <v>102.53943635580077</v>
      </c>
      <c r="AY34" s="20">
        <f>'Daily Feed Intake'!AP32</f>
        <v>0</v>
      </c>
      <c r="AZ34" s="175">
        <f t="shared" si="9"/>
        <v>0</v>
      </c>
      <c r="BA34" s="176">
        <v>1.3</v>
      </c>
      <c r="BB34" s="175">
        <f>BB33-Dead!U32+'Theoritical Daily Growth'!AY34/'Theoritical Daily Growth'!BA34</f>
        <v>5081.8284379962261</v>
      </c>
      <c r="BC34" s="21">
        <f>BB34/Dead!T32</f>
        <v>101.63656875992451</v>
      </c>
      <c r="BD34" s="20">
        <f>'Daily Feed Intake'!AT32</f>
        <v>0</v>
      </c>
      <c r="BE34" s="175">
        <f t="shared" si="10"/>
        <v>0</v>
      </c>
      <c r="BF34" s="176">
        <v>1.2</v>
      </c>
      <c r="BG34" s="175">
        <f>BG33-Dead!W32+'Theoritical Daily Growth'!BD34/'Theoritical Daily Growth'!BF34</f>
        <v>4866.1027835404457</v>
      </c>
      <c r="BH34" s="21">
        <f>BG34/Dead!V32</f>
        <v>97.322055670808908</v>
      </c>
      <c r="BI34" s="20">
        <f>'Daily Feed Intake'!AX32</f>
        <v>0</v>
      </c>
      <c r="BJ34" s="175">
        <f t="shared" si="11"/>
        <v>0</v>
      </c>
      <c r="BK34" s="176">
        <v>1.2</v>
      </c>
      <c r="BL34" s="175">
        <f>BL33-Dead!Y32+'Theoritical Daily Growth'!BI34/'Theoritical Daily Growth'!BK34</f>
        <v>5069.4914230940394</v>
      </c>
      <c r="BM34" s="21">
        <f>BL34/Dead!X32</f>
        <v>101.38982846188078</v>
      </c>
      <c r="BN34" s="72">
        <f t="shared" si="12"/>
        <v>100.11615096420473</v>
      </c>
      <c r="BO34" s="20">
        <f>'Daily Feed Intake'!BB32</f>
        <v>0</v>
      </c>
      <c r="BP34" s="175">
        <f t="shared" si="13"/>
        <v>0</v>
      </c>
      <c r="BQ34" s="176">
        <v>1.2</v>
      </c>
      <c r="BR34" s="175">
        <f>BR33-Dead!AA32+'Theoritical Daily Growth'!BO34/'Theoritical Daily Growth'!BQ34</f>
        <v>5177.2146473136017</v>
      </c>
      <c r="BS34" s="21">
        <f>BR34/Dead!Z32</f>
        <v>103.54429294627204</v>
      </c>
      <c r="BT34" s="20">
        <f>'Daily Feed Intake'!BF32</f>
        <v>0</v>
      </c>
      <c r="BU34" s="175">
        <f t="shared" si="14"/>
        <v>0</v>
      </c>
      <c r="BV34" s="176">
        <v>1.2</v>
      </c>
      <c r="BW34" s="175">
        <f>BW33-Dead!AC32+'Theoritical Daily Growth'!BT34/'Theoritical Daily Growth'!BV34</f>
        <v>4680.5157780756917</v>
      </c>
      <c r="BX34" s="21">
        <f>BW34/Dead!AB32</f>
        <v>93.610315561513829</v>
      </c>
      <c r="BY34" s="20">
        <f>'Daily Feed Intake'!BJ32</f>
        <v>0</v>
      </c>
      <c r="BZ34" s="175">
        <f t="shared" si="15"/>
        <v>0</v>
      </c>
      <c r="CA34" s="176">
        <v>1.35</v>
      </c>
      <c r="CB34" s="175">
        <f>CB33-Dead!AE33+'Theoritical Daily Growth'!BY34/'Theoritical Daily Growth'!CA34</f>
        <v>4723.8582479690158</v>
      </c>
      <c r="CC34" s="21">
        <f>CB34/Dead!AD32</f>
        <v>94.477164959380318</v>
      </c>
      <c r="CD34" s="72">
        <f t="shared" si="16"/>
        <v>97.210591155722057</v>
      </c>
    </row>
    <row r="35" spans="1:529" x14ac:dyDescent="0.45">
      <c r="A35" s="18">
        <v>44200</v>
      </c>
      <c r="B35" s="16">
        <v>26</v>
      </c>
      <c r="C35" s="20">
        <f>'Daily Feed Intake'!F33</f>
        <v>113.83336866652533</v>
      </c>
      <c r="D35" s="174">
        <f t="shared" si="17"/>
        <v>2.2741351184924508</v>
      </c>
      <c r="E35" s="170">
        <v>1.35</v>
      </c>
      <c r="F35" s="175">
        <f>F34-Dead!C33+'Theoritical Daily Growth'!C35/'Theoritical Daily Growth'!E35</f>
        <v>5089.888525663675</v>
      </c>
      <c r="G35" s="21">
        <f>F35/Dead!B34</f>
        <v>101.79777051327351</v>
      </c>
      <c r="H35" s="20">
        <f>'Daily Feed Intake'!J33</f>
        <v>120</v>
      </c>
      <c r="I35" s="174">
        <f t="shared" si="18"/>
        <v>2.2508143637355591</v>
      </c>
      <c r="J35" s="170">
        <v>1.2</v>
      </c>
      <c r="K35" s="175">
        <f>K34-Dead!E33+'Theoritical Daily Growth'!H35/'Theoritical Daily Growth'!J35</f>
        <v>5431.4036880785789</v>
      </c>
      <c r="L35" s="21">
        <f>K35/Dead!D33</f>
        <v>108.62807376157157</v>
      </c>
      <c r="M35" s="20">
        <f>'Daily Feed Intake'!N33</f>
        <v>116.03879584481662</v>
      </c>
      <c r="N35" s="174">
        <f t="shared" si="19"/>
        <v>2.2065196817006356</v>
      </c>
      <c r="O35" s="170">
        <v>1.2</v>
      </c>
      <c r="P35" s="175">
        <f>P34-Dead!G33+'Theoritical Daily Growth'!M35/'Theoritical Daily Growth'!O35</f>
        <v>5355.604992580028</v>
      </c>
      <c r="Q35" s="21">
        <f>P35/Dead!F33</f>
        <v>107.11209985160056</v>
      </c>
      <c r="R35" s="19">
        <f t="shared" si="0"/>
        <v>105.84598137548187</v>
      </c>
      <c r="S35" s="20">
        <f>'Daily Feed Intake'!R33</f>
        <v>119.64959290940946</v>
      </c>
      <c r="T35" s="175">
        <f t="shared" si="1"/>
        <v>2.3302660057273981</v>
      </c>
      <c r="U35" s="176">
        <v>1.3</v>
      </c>
      <c r="V35" s="175">
        <f>V34-Dead!I33+'Theoritical Daily Growth'!S35/'Theoritical Daily Growth'!U35</f>
        <v>5226.6276165182862</v>
      </c>
      <c r="W35" s="21">
        <f>V35/Dead!H33</f>
        <v>104.53255233036572</v>
      </c>
      <c r="X35" s="20">
        <f>'Daily Feed Intake'!V33</f>
        <v>119.34041018241781</v>
      </c>
      <c r="Y35" s="175">
        <f t="shared" si="2"/>
        <v>2.4165227716482129</v>
      </c>
      <c r="Z35" s="176">
        <v>1.2</v>
      </c>
      <c r="AA35" s="175">
        <f>AA34-Dead!K33+'Theoritical Daily Growth'!X35/'Theoritical Daily Growth'!Z35</f>
        <v>5037.9682644542918</v>
      </c>
      <c r="AB35" s="21">
        <f>AA35/Dead!J33</f>
        <v>100.75936528908584</v>
      </c>
      <c r="AC35" s="20">
        <f>'Daily Feed Intake'!Z33</f>
        <v>119.80418427290529</v>
      </c>
      <c r="AD35" s="175">
        <f t="shared" si="3"/>
        <v>2.3138800778473358</v>
      </c>
      <c r="AE35" s="176">
        <v>1.2</v>
      </c>
      <c r="AF35" s="175">
        <f>AF34-Dead!M33+'Theoritical Daily Growth'!AC35/'Theoritical Daily Growth'!AE35</f>
        <v>5277.4683414064402</v>
      </c>
      <c r="AG35" s="21">
        <f>AF35/Dead!L33</f>
        <v>105.54936682812881</v>
      </c>
      <c r="AH35" s="72">
        <f t="shared" si="4"/>
        <v>103.6137614825268</v>
      </c>
      <c r="AI35" s="20">
        <f>'Daily Feed Intake'!AH33</f>
        <v>119.04674761758376</v>
      </c>
      <c r="AJ35" s="175">
        <f t="shared" si="5"/>
        <v>2.3381915678013883</v>
      </c>
      <c r="AK35" s="176">
        <v>1.2</v>
      </c>
      <c r="AL35" s="175">
        <f>AL34-Dead!O33+'Theoritical Daily Growth'!AI35/'Theoritical Daily Growth'!AK35</f>
        <v>5190.608280390752</v>
      </c>
      <c r="AM35" s="21">
        <f>AL35/Dead!N33</f>
        <v>103.81216560781505</v>
      </c>
      <c r="AN35" s="20">
        <f>'Daily Feed Intake'!AL33</f>
        <v>117.15049287836868</v>
      </c>
      <c r="AO35" s="175">
        <f t="shared" si="6"/>
        <v>2.2415093150501852</v>
      </c>
      <c r="AP35" s="176">
        <v>1.2</v>
      </c>
      <c r="AQ35" s="175">
        <f>AQ34-Dead!Q33+'Theoritical Daily Growth'!AN35/'Theoritical Daily Growth'!AP35</f>
        <v>5324.0365655634132</v>
      </c>
      <c r="AR35" s="21">
        <f>AQ35/Dead!P33</f>
        <v>106.48073131126826</v>
      </c>
      <c r="AS35" s="20">
        <f>'Daily Feed Intake'!AP33</f>
        <v>119.87675875526342</v>
      </c>
      <c r="AT35" s="175">
        <f t="shared" si="7"/>
        <v>2.3676545969505289</v>
      </c>
      <c r="AU35" s="176">
        <v>1.2</v>
      </c>
      <c r="AV35" s="175">
        <f>AV34-Dead!S33+'Theoritical Daily Growth'!AS35/'Theoritical Daily Growth'!AU35</f>
        <v>5162.998940125296</v>
      </c>
      <c r="AW35" s="21">
        <f>AV35/Dead!R33</f>
        <v>103.25997880250593</v>
      </c>
      <c r="AX35" s="72">
        <f t="shared" si="8"/>
        <v>104.51762524052975</v>
      </c>
      <c r="AY35" s="20">
        <f>'Daily Feed Intake'!AP33</f>
        <v>119.87675875526342</v>
      </c>
      <c r="AZ35" s="175">
        <f t="shared" si="9"/>
        <v>2.3589296690726345</v>
      </c>
      <c r="BA35" s="176">
        <v>1.3</v>
      </c>
      <c r="BB35" s="175">
        <f>BB34-Dead!U33+'Theoritical Daily Growth'!AY35/'Theoritical Daily Growth'!BA35</f>
        <v>5174.0413293464289</v>
      </c>
      <c r="BC35" s="21">
        <f>BB35/Dead!T33</f>
        <v>103.48082658692857</v>
      </c>
      <c r="BD35" s="20">
        <f>'Daily Feed Intake'!AT33</f>
        <v>119.94864948135977</v>
      </c>
      <c r="BE35" s="175">
        <f t="shared" si="10"/>
        <v>2.464983885812793</v>
      </c>
      <c r="BF35" s="176">
        <v>1.2</v>
      </c>
      <c r="BG35" s="175">
        <f>BG34-Dead!W33+'Theoritical Daily Growth'!BD35/'Theoritical Daily Growth'!BF35</f>
        <v>4966.0599914415789</v>
      </c>
      <c r="BH35" s="21">
        <f>BG35/Dead!V33</f>
        <v>99.321199828831581</v>
      </c>
      <c r="BI35" s="20">
        <f>'Daily Feed Intake'!AX33</f>
        <v>117.88435863202218</v>
      </c>
      <c r="BJ35" s="175">
        <f t="shared" si="11"/>
        <v>2.3253685388439687</v>
      </c>
      <c r="BK35" s="176">
        <v>1.2</v>
      </c>
      <c r="BL35" s="175">
        <f>BL34-Dead!Y33+'Theoritical Daily Growth'!BI35/'Theoritical Daily Growth'!BK35</f>
        <v>5167.7283886207242</v>
      </c>
      <c r="BM35" s="21">
        <f>BL35/Dead!X33</f>
        <v>103.35456777241448</v>
      </c>
      <c r="BN35" s="72">
        <f t="shared" si="12"/>
        <v>102.05219806272488</v>
      </c>
      <c r="BO35" s="20">
        <f>'Daily Feed Intake'!BB33</f>
        <v>119.42232855522326</v>
      </c>
      <c r="BP35" s="175">
        <f t="shared" si="13"/>
        <v>2.3066906954918349</v>
      </c>
      <c r="BQ35" s="176">
        <v>1.2</v>
      </c>
      <c r="BR35" s="175">
        <f>BR34-Dead!AA33+'Theoritical Daily Growth'!BO35/'Theoritical Daily Growth'!BQ35</f>
        <v>5276.7332544429546</v>
      </c>
      <c r="BS35" s="21">
        <f>BR35/Dead!Z33</f>
        <v>105.53466508885909</v>
      </c>
      <c r="BT35" s="20">
        <f>'Daily Feed Intake'!BF33</f>
        <v>119.82463545426421</v>
      </c>
      <c r="BU35" s="175">
        <f t="shared" si="14"/>
        <v>2.5600733153286774</v>
      </c>
      <c r="BV35" s="176">
        <v>1.2</v>
      </c>
      <c r="BW35" s="175">
        <f>BW34-Dead!AC33+'Theoritical Daily Growth'!BT35/'Theoritical Daily Growth'!BV35</f>
        <v>4780.3696409542454</v>
      </c>
      <c r="BX35" s="21">
        <f>BW35/Dead!AB33</f>
        <v>95.607392819084907</v>
      </c>
      <c r="BY35" s="20">
        <f>'Daily Feed Intake'!BJ33</f>
        <v>114.43991234402392</v>
      </c>
      <c r="BZ35" s="175">
        <f t="shared" si="15"/>
        <v>2.4225941240558271</v>
      </c>
      <c r="CA35" s="176">
        <v>1.35</v>
      </c>
      <c r="CB35" s="175">
        <f>CB34-Dead!AE34+'Theoritical Daily Growth'!BY35/'Theoritical Daily Growth'!CA35</f>
        <v>4808.6285534090339</v>
      </c>
      <c r="CC35" s="21">
        <f>CB35/Dead!AD33</f>
        <v>96.172571068180673</v>
      </c>
      <c r="CD35" s="72">
        <f t="shared" si="16"/>
        <v>99.104876325374889</v>
      </c>
    </row>
    <row r="36" spans="1:529" x14ac:dyDescent="0.45">
      <c r="A36" s="18">
        <v>44201</v>
      </c>
      <c r="B36" s="16">
        <v>27</v>
      </c>
      <c r="C36" s="20">
        <f>'Daily Feed Intake'!F34</f>
        <v>118.83305066779732</v>
      </c>
      <c r="D36" s="174">
        <f t="shared" si="17"/>
        <v>2.334688668889906</v>
      </c>
      <c r="E36" s="170">
        <v>1.35</v>
      </c>
      <c r="F36" s="175">
        <f>F35-Dead!C34+'Theoritical Daily Growth'!C36/'Theoritical Daily Growth'!E36</f>
        <v>5177.9130076398214</v>
      </c>
      <c r="G36" s="21">
        <f>F36/Dead!B35</f>
        <v>103.55826015279644</v>
      </c>
      <c r="H36" s="20">
        <f>'Daily Feed Intake'!J34</f>
        <v>118.58681365274539</v>
      </c>
      <c r="I36" s="174">
        <f t="shared" si="18"/>
        <v>2.1833548096053383</v>
      </c>
      <c r="J36" s="170">
        <v>1.2</v>
      </c>
      <c r="K36" s="175">
        <f>K35-Dead!E34+'Theoritical Daily Growth'!H36/'Theoritical Daily Growth'!J36</f>
        <v>5530.2260327892</v>
      </c>
      <c r="L36" s="21">
        <f>K36/Dead!D34</f>
        <v>110.604520655784</v>
      </c>
      <c r="M36" s="20">
        <f>'Daily Feed Intake'!N34</f>
        <v>118.72599109603561</v>
      </c>
      <c r="N36" s="174">
        <f t="shared" si="19"/>
        <v>2.2168548886731867</v>
      </c>
      <c r="O36" s="170">
        <v>1.2</v>
      </c>
      <c r="P36" s="175">
        <f>P35-Dead!G34+'Theoritical Daily Growth'!M36/'Theoritical Daily Growth'!O36</f>
        <v>5454.5433184933909</v>
      </c>
      <c r="Q36" s="21">
        <f>P36/Dead!F34</f>
        <v>109.09086636986781</v>
      </c>
      <c r="R36" s="19">
        <f t="shared" si="0"/>
        <v>107.75121572614943</v>
      </c>
      <c r="S36" s="20">
        <f>'Daily Feed Intake'!R34</f>
        <v>119.79387818200557</v>
      </c>
      <c r="T36" s="175">
        <f t="shared" si="1"/>
        <v>2.2919918343409007</v>
      </c>
      <c r="U36" s="176">
        <v>1.3</v>
      </c>
      <c r="V36" s="175">
        <f>V35-Dead!I34+'Theoritical Daily Growth'!S36/'Theoritical Daily Growth'!U36</f>
        <v>5318.7767535813673</v>
      </c>
      <c r="W36" s="21">
        <f>V36/Dead!H34</f>
        <v>106.37553507162734</v>
      </c>
      <c r="X36" s="20">
        <f>'Daily Feed Intake'!V34</f>
        <v>115.00154591363496</v>
      </c>
      <c r="Y36" s="175">
        <f t="shared" si="2"/>
        <v>2.2826969102809906</v>
      </c>
      <c r="Z36" s="176">
        <v>1.2</v>
      </c>
      <c r="AA36" s="175">
        <f>AA35-Dead!K34+'Theoritical Daily Growth'!X36/'Theoritical Daily Growth'!Z36</f>
        <v>5133.8028860489876</v>
      </c>
      <c r="AB36" s="21">
        <f>AA36/Dead!J34</f>
        <v>102.67605772097976</v>
      </c>
      <c r="AC36" s="20">
        <f>'Daily Feed Intake'!Z34</f>
        <v>116.30011336699989</v>
      </c>
      <c r="AD36" s="175">
        <f t="shared" si="3"/>
        <v>2.2037102990182227</v>
      </c>
      <c r="AE36" s="176">
        <v>1.2</v>
      </c>
      <c r="AF36" s="175">
        <f>AF35-Dead!M34+'Theoritical Daily Growth'!AC36/'Theoritical Daily Growth'!AE36</f>
        <v>5374.385102545607</v>
      </c>
      <c r="AG36" s="21">
        <f>AF36/Dead!L34</f>
        <v>107.48770205091213</v>
      </c>
      <c r="AH36" s="72">
        <f t="shared" si="4"/>
        <v>105.51309828117307</v>
      </c>
      <c r="AI36" s="20">
        <f>'Daily Feed Intake'!AH34</f>
        <v>107.08496772210268</v>
      </c>
      <c r="AJ36" s="175">
        <f t="shared" si="5"/>
        <v>2.0630523810986032</v>
      </c>
      <c r="AK36" s="176">
        <v>1.2</v>
      </c>
      <c r="AL36" s="175">
        <f>AL35-Dead!O34+'Theoritical Daily Growth'!AI36/'Theoritical Daily Growth'!AK36</f>
        <v>5279.8457534925046</v>
      </c>
      <c r="AM36" s="21">
        <f>AL36/Dead!N34</f>
        <v>105.5969150698501</v>
      </c>
      <c r="AN36" s="20">
        <f>'Daily Feed Intake'!AL34</f>
        <v>106.76721692796393</v>
      </c>
      <c r="AO36" s="175">
        <f t="shared" si="6"/>
        <v>2.0053809851447806</v>
      </c>
      <c r="AP36" s="176">
        <v>1.2</v>
      </c>
      <c r="AQ36" s="175">
        <f>AQ35-Dead!Q34+'Theoritical Daily Growth'!AN36/'Theoritical Daily Growth'!AP36</f>
        <v>5413.0092463367164</v>
      </c>
      <c r="AR36" s="21">
        <f>AQ36/Dead!P34</f>
        <v>108.26018492673433</v>
      </c>
      <c r="AS36" s="20">
        <f>'Daily Feed Intake'!AP34</f>
        <v>109.10341994454144</v>
      </c>
      <c r="AT36" s="175">
        <f t="shared" si="7"/>
        <v>2.1131792047567943</v>
      </c>
      <c r="AU36" s="176">
        <v>1.2</v>
      </c>
      <c r="AV36" s="175">
        <f>AV35-Dead!S34+'Theoritical Daily Growth'!AS36/'Theoritical Daily Growth'!AU36</f>
        <v>5253.9184567457469</v>
      </c>
      <c r="AW36" s="21">
        <f>AV36/Dead!R34</f>
        <v>105.07836913491494</v>
      </c>
      <c r="AX36" s="72">
        <f t="shared" si="8"/>
        <v>106.31182304383312</v>
      </c>
      <c r="AY36" s="20">
        <f>'Daily Feed Intake'!AP34</f>
        <v>109.10341994454144</v>
      </c>
      <c r="AZ36" s="175">
        <f t="shared" si="9"/>
        <v>2.1086692780307401</v>
      </c>
      <c r="BA36" s="176">
        <v>1.3</v>
      </c>
      <c r="BB36" s="175">
        <f>BB35-Dead!U34+'Theoritical Daily Growth'!AY36/'Theoritical Daily Growth'!BA36</f>
        <v>5257.9670369960759</v>
      </c>
      <c r="BC36" s="21">
        <f>BB36/Dead!T34</f>
        <v>105.15934073992152</v>
      </c>
      <c r="BD36" s="20">
        <f>'Daily Feed Intake'!AT34</f>
        <v>96.050118106192869</v>
      </c>
      <c r="BE36" s="175">
        <f t="shared" si="10"/>
        <v>1.9341312483482673</v>
      </c>
      <c r="BF36" s="176">
        <v>1.2</v>
      </c>
      <c r="BG36" s="175">
        <f>BG35-Dead!W34+'Theoritical Daily Growth'!BD36/'Theoritical Daily Growth'!BF36</f>
        <v>5046.1017565300726</v>
      </c>
      <c r="BH36" s="21">
        <f>BG36/Dead!V34</f>
        <v>100.92203513060146</v>
      </c>
      <c r="BI36" s="20">
        <f>'Daily Feed Intake'!AX34</f>
        <v>106.56670432371367</v>
      </c>
      <c r="BJ36" s="175">
        <f t="shared" si="11"/>
        <v>2.0621576118120344</v>
      </c>
      <c r="BK36" s="176">
        <v>1.2</v>
      </c>
      <c r="BL36" s="175">
        <f>BL35-Dead!Y34+'Theoritical Daily Growth'!BI36/'Theoritical Daily Growth'!BK36</f>
        <v>5256.5339755571522</v>
      </c>
      <c r="BM36" s="21">
        <f>BL36/Dead!X34</f>
        <v>105.13067951114304</v>
      </c>
      <c r="BN36" s="72">
        <f t="shared" si="12"/>
        <v>103.73735179388866</v>
      </c>
      <c r="BO36" s="20">
        <f>'Daily Feed Intake'!BB34</f>
        <v>99.172881303495927</v>
      </c>
      <c r="BP36" s="175">
        <f t="shared" si="13"/>
        <v>1.879437078233837</v>
      </c>
      <c r="BQ36" s="176">
        <v>1.2</v>
      </c>
      <c r="BR36" s="175">
        <f>BR35-Dead!AA34+'Theoritical Daily Growth'!BO36/'Theoritical Daily Growth'!BQ36</f>
        <v>5359.3773221958681</v>
      </c>
      <c r="BS36" s="21">
        <f>BR36/Dead!Z34</f>
        <v>107.18754644391737</v>
      </c>
      <c r="BT36" s="20">
        <f>'Daily Feed Intake'!BF34</f>
        <v>75.292356398886255</v>
      </c>
      <c r="BU36" s="175">
        <f t="shared" si="14"/>
        <v>1.5750321011547674</v>
      </c>
      <c r="BV36" s="176">
        <v>1.2</v>
      </c>
      <c r="BW36" s="175">
        <f>BW35-Dead!AC34+'Theoritical Daily Growth'!BT36/'Theoritical Daily Growth'!BV36</f>
        <v>4843.1132712866502</v>
      </c>
      <c r="BX36" s="21">
        <f>BW36/Dead!AB34</f>
        <v>96.862265425733</v>
      </c>
      <c r="BY36" s="20">
        <f>'Daily Feed Intake'!BJ34</f>
        <v>74.673422708054034</v>
      </c>
      <c r="BZ36" s="175">
        <f t="shared" si="15"/>
        <v>1.5529047810339809</v>
      </c>
      <c r="CA36" s="176">
        <v>1.35</v>
      </c>
      <c r="CB36" s="175">
        <f>CB35-Dead!AE35+'Theoritical Daily Growth'!BY36/'Theoritical Daily Growth'!CA36</f>
        <v>4863.9421998594444</v>
      </c>
      <c r="CC36" s="21">
        <f>CB36/Dead!AD34</f>
        <v>97.278843997188886</v>
      </c>
      <c r="CD36" s="72">
        <f t="shared" si="16"/>
        <v>100.44288528894641</v>
      </c>
    </row>
    <row r="37" spans="1:529" x14ac:dyDescent="0.45">
      <c r="A37" s="18">
        <v>44202</v>
      </c>
      <c r="B37" s="16">
        <v>28</v>
      </c>
      <c r="C37" s="20">
        <f>'Daily Feed Intake'!F35</f>
        <v>0</v>
      </c>
      <c r="D37" s="174">
        <f t="shared" si="17"/>
        <v>0</v>
      </c>
      <c r="E37" s="170">
        <v>1.35</v>
      </c>
      <c r="F37" s="175">
        <f>F36-Dead!C35+'Theoritical Daily Growth'!C37/'Theoritical Daily Growth'!E37</f>
        <v>5177.9130076398214</v>
      </c>
      <c r="G37" s="21">
        <f>F37/Dead!B36</f>
        <v>103.55826015279644</v>
      </c>
      <c r="H37" s="20">
        <f>'Daily Feed Intake'!J35</f>
        <v>0</v>
      </c>
      <c r="I37" s="174">
        <f t="shared" si="18"/>
        <v>0</v>
      </c>
      <c r="J37" s="170">
        <v>1.2</v>
      </c>
      <c r="K37" s="175">
        <f>K36-Dead!E35+'Theoritical Daily Growth'!H37/'Theoritical Daily Growth'!J37</f>
        <v>5530.2260327892</v>
      </c>
      <c r="L37" s="21">
        <f>K37/Dead!D35</f>
        <v>110.604520655784</v>
      </c>
      <c r="M37" s="20">
        <f>'Daily Feed Intake'!N35</f>
        <v>0</v>
      </c>
      <c r="N37" s="174">
        <f t="shared" si="19"/>
        <v>0</v>
      </c>
      <c r="O37" s="170">
        <v>1.2</v>
      </c>
      <c r="P37" s="175">
        <f>P36-Dead!G35+'Theoritical Daily Growth'!M37/'Theoritical Daily Growth'!O37</f>
        <v>5454.5433184933909</v>
      </c>
      <c r="Q37" s="21">
        <f>P37/Dead!F35</f>
        <v>109.09086636986781</v>
      </c>
      <c r="R37" s="19">
        <f t="shared" si="0"/>
        <v>107.75121572614943</v>
      </c>
      <c r="S37" s="20">
        <f>'Daily Feed Intake'!R35</f>
        <v>0</v>
      </c>
      <c r="T37" s="175">
        <f t="shared" si="1"/>
        <v>0</v>
      </c>
      <c r="U37" s="176">
        <v>1.3</v>
      </c>
      <c r="V37" s="175">
        <f>V36-Dead!I35+'Theoritical Daily Growth'!S37/'Theoritical Daily Growth'!U37</f>
        <v>5318.7767535813673</v>
      </c>
      <c r="W37" s="21">
        <f>V37/Dead!H35</f>
        <v>106.37553507162734</v>
      </c>
      <c r="X37" s="20">
        <f>'Daily Feed Intake'!V35</f>
        <v>0</v>
      </c>
      <c r="Y37" s="175">
        <f t="shared" si="2"/>
        <v>0</v>
      </c>
      <c r="Z37" s="176">
        <v>1.2</v>
      </c>
      <c r="AA37" s="175">
        <f>AA36-Dead!K35+'Theoritical Daily Growth'!X37/'Theoritical Daily Growth'!Z37</f>
        <v>5133.8028860489876</v>
      </c>
      <c r="AB37" s="21">
        <f>AA37/Dead!J35</f>
        <v>102.67605772097976</v>
      </c>
      <c r="AC37" s="20">
        <f>'Daily Feed Intake'!Z35</f>
        <v>0</v>
      </c>
      <c r="AD37" s="175">
        <f t="shared" si="3"/>
        <v>0</v>
      </c>
      <c r="AE37" s="176">
        <v>1.2</v>
      </c>
      <c r="AF37" s="175">
        <f>AF36-Dead!M35+'Theoritical Daily Growth'!AC37/'Theoritical Daily Growth'!AE37</f>
        <v>5374.385102545607</v>
      </c>
      <c r="AG37" s="21">
        <f>AF37/Dead!L35</f>
        <v>107.48770205091213</v>
      </c>
      <c r="AH37" s="72">
        <f t="shared" si="4"/>
        <v>105.51309828117307</v>
      </c>
      <c r="AI37" s="20">
        <f>'Daily Feed Intake'!AH35</f>
        <v>0</v>
      </c>
      <c r="AJ37" s="175">
        <f t="shared" si="5"/>
        <v>0</v>
      </c>
      <c r="AK37" s="176">
        <v>1.2</v>
      </c>
      <c r="AL37" s="175">
        <f>AL36-Dead!O35+'Theoritical Daily Growth'!AI37/'Theoritical Daily Growth'!AK37</f>
        <v>5279.8457534925046</v>
      </c>
      <c r="AM37" s="21">
        <f>AL37/Dead!N35</f>
        <v>105.5969150698501</v>
      </c>
      <c r="AN37" s="20">
        <f>'Daily Feed Intake'!AL35</f>
        <v>0</v>
      </c>
      <c r="AO37" s="175">
        <f t="shared" si="6"/>
        <v>0</v>
      </c>
      <c r="AP37" s="176">
        <v>1.2</v>
      </c>
      <c r="AQ37" s="175">
        <f>AQ36-Dead!Q35+'Theoritical Daily Growth'!AN37/'Theoritical Daily Growth'!AP37</f>
        <v>5413.0092463367164</v>
      </c>
      <c r="AR37" s="21">
        <f>AQ37/Dead!P35</f>
        <v>108.26018492673433</v>
      </c>
      <c r="AS37" s="20">
        <f>'Daily Feed Intake'!AP35</f>
        <v>0</v>
      </c>
      <c r="AT37" s="175">
        <f t="shared" si="7"/>
        <v>0</v>
      </c>
      <c r="AU37" s="176">
        <v>1.2</v>
      </c>
      <c r="AV37" s="175">
        <f>AV36-Dead!S35+'Theoritical Daily Growth'!AS37/'Theoritical Daily Growth'!AU37</f>
        <v>5253.9184567457469</v>
      </c>
      <c r="AW37" s="21">
        <f>AV37/Dead!R35</f>
        <v>105.07836913491494</v>
      </c>
      <c r="AX37" s="72">
        <f t="shared" si="8"/>
        <v>106.31182304383312</v>
      </c>
      <c r="AY37" s="20">
        <f>'Daily Feed Intake'!AP35</f>
        <v>0</v>
      </c>
      <c r="AZ37" s="175">
        <f t="shared" si="9"/>
        <v>0</v>
      </c>
      <c r="BA37" s="176">
        <v>1.3</v>
      </c>
      <c r="BB37" s="175">
        <f>BB36-Dead!U35+'Theoritical Daily Growth'!AY37/'Theoritical Daily Growth'!BA37</f>
        <v>5257.9670369960759</v>
      </c>
      <c r="BC37" s="21">
        <f>BB37/Dead!T35</f>
        <v>105.15934073992152</v>
      </c>
      <c r="BD37" s="20">
        <f>'Daily Feed Intake'!AT35</f>
        <v>0</v>
      </c>
      <c r="BE37" s="175">
        <f t="shared" si="10"/>
        <v>0</v>
      </c>
      <c r="BF37" s="176">
        <v>1.2</v>
      </c>
      <c r="BG37" s="175">
        <f>BG36-Dead!W35+'Theoritical Daily Growth'!BD37/'Theoritical Daily Growth'!BF37</f>
        <v>5046.1017565300726</v>
      </c>
      <c r="BH37" s="21">
        <f>BG37/Dead!V35</f>
        <v>100.92203513060146</v>
      </c>
      <c r="BI37" s="20">
        <f>'Daily Feed Intake'!AX35</f>
        <v>0</v>
      </c>
      <c r="BJ37" s="175">
        <f t="shared" si="11"/>
        <v>0</v>
      </c>
      <c r="BK37" s="176">
        <v>1.2</v>
      </c>
      <c r="BL37" s="175">
        <f>BL36-Dead!Y35+'Theoritical Daily Growth'!BI37/'Theoritical Daily Growth'!BK37</f>
        <v>5256.5339755571522</v>
      </c>
      <c r="BM37" s="21">
        <f>BL37/Dead!X35</f>
        <v>105.13067951114304</v>
      </c>
      <c r="BN37" s="72">
        <f t="shared" si="12"/>
        <v>103.73735179388866</v>
      </c>
      <c r="BO37" s="20">
        <f>'Daily Feed Intake'!BB35</f>
        <v>0</v>
      </c>
      <c r="BP37" s="175">
        <f t="shared" si="13"/>
        <v>0</v>
      </c>
      <c r="BQ37" s="176">
        <v>1.2</v>
      </c>
      <c r="BR37" s="175">
        <f>BR36-Dead!AA35+'Theoritical Daily Growth'!BO37/'Theoritical Daily Growth'!BQ37</f>
        <v>5359.3773221958681</v>
      </c>
      <c r="BS37" s="21">
        <f>BR37/Dead!Z35</f>
        <v>107.18754644391737</v>
      </c>
      <c r="BT37" s="20">
        <f>'Daily Feed Intake'!BF35</f>
        <v>0</v>
      </c>
      <c r="BU37" s="175">
        <f t="shared" si="14"/>
        <v>0</v>
      </c>
      <c r="BV37" s="176">
        <v>1.2</v>
      </c>
      <c r="BW37" s="175">
        <f>BW36-Dead!AC35+'Theoritical Daily Growth'!BT37/'Theoritical Daily Growth'!BV37</f>
        <v>4843.1132712866502</v>
      </c>
      <c r="BX37" s="21">
        <f>BW37/Dead!AB35</f>
        <v>96.862265425733</v>
      </c>
      <c r="BY37" s="20">
        <f>'Daily Feed Intake'!BJ35</f>
        <v>0</v>
      </c>
      <c r="BZ37" s="175">
        <f t="shared" si="15"/>
        <v>0</v>
      </c>
      <c r="CA37" s="176">
        <v>1.35</v>
      </c>
      <c r="CB37" s="175">
        <f>CB36-Dead!AE36+'Theoritical Daily Growth'!BY37/'Theoritical Daily Growth'!CA37</f>
        <v>4863.9421998594444</v>
      </c>
      <c r="CC37" s="21">
        <f>CB37/Dead!AD35</f>
        <v>97.278843997188886</v>
      </c>
      <c r="CD37" s="72">
        <f t="shared" si="16"/>
        <v>100.44288528894641</v>
      </c>
    </row>
    <row r="38" spans="1:529" x14ac:dyDescent="0.45">
      <c r="A38" s="18">
        <v>44203</v>
      </c>
      <c r="B38" s="16">
        <v>29</v>
      </c>
      <c r="C38" s="20">
        <f>'Daily Feed Intake'!F36</f>
        <v>119.9250582997668</v>
      </c>
      <c r="D38" s="174">
        <f t="shared" si="17"/>
        <v>2.316088704519017</v>
      </c>
      <c r="E38" s="170">
        <v>1.35</v>
      </c>
      <c r="F38" s="175">
        <f>F37-Dead!C36+'Theoritical Daily Growth'!C38/'Theoritical Daily Growth'!E38</f>
        <v>5266.7463841581675</v>
      </c>
      <c r="G38" s="21">
        <f>F38/Dead!B37</f>
        <v>105.33492768316336</v>
      </c>
      <c r="H38" s="20">
        <f>'Daily Feed Intake'!J36</f>
        <v>119.33623065507739</v>
      </c>
      <c r="I38" s="174">
        <f t="shared" si="18"/>
        <v>2.1578906530677462</v>
      </c>
      <c r="J38" s="170">
        <v>1.2</v>
      </c>
      <c r="K38" s="175">
        <f>K37-Dead!E36+'Theoritical Daily Growth'!H38/'Theoritical Daily Growth'!J38</f>
        <v>5629.6728916684315</v>
      </c>
      <c r="L38" s="21">
        <f>K38/Dead!D36</f>
        <v>112.59345783336863</v>
      </c>
      <c r="M38" s="20">
        <f>'Daily Feed Intake'!N36</f>
        <v>120</v>
      </c>
      <c r="N38" s="174">
        <f t="shared" si="19"/>
        <v>2.2000008615413362</v>
      </c>
      <c r="O38" s="170">
        <v>1.2</v>
      </c>
      <c r="P38" s="175">
        <f>P37-Dead!G36+'Theoritical Daily Growth'!M38/'Theoritical Daily Growth'!O38</f>
        <v>5554.5433184933909</v>
      </c>
      <c r="Q38" s="21">
        <f>P38/Dead!F36</f>
        <v>111.09086636986781</v>
      </c>
      <c r="R38" s="19">
        <f t="shared" si="0"/>
        <v>109.67308396213326</v>
      </c>
      <c r="S38" s="20">
        <f>'Daily Feed Intake'!R36</f>
        <v>120</v>
      </c>
      <c r="T38" s="175">
        <f t="shared" si="1"/>
        <v>2.2561578641028448</v>
      </c>
      <c r="U38" s="176">
        <v>1.3</v>
      </c>
      <c r="V38" s="175">
        <f>V37-Dead!I36+'Theoritical Daily Growth'!S38/'Theoritical Daily Growth'!U38</f>
        <v>5411.0844458890597</v>
      </c>
      <c r="W38" s="21">
        <f>V38/Dead!H36</f>
        <v>108.22168891778119</v>
      </c>
      <c r="X38" s="20">
        <f>'Daily Feed Intake'!V36</f>
        <v>119.88663300010306</v>
      </c>
      <c r="Y38" s="175">
        <f t="shared" si="2"/>
        <v>2.3352402821287264</v>
      </c>
      <c r="Z38" s="176">
        <v>1.2</v>
      </c>
      <c r="AA38" s="175">
        <f>AA37-Dead!K36+'Theoritical Daily Growth'!X38/'Theoritical Daily Growth'!Z38</f>
        <v>5233.7084135490732</v>
      </c>
      <c r="AB38" s="21">
        <f>AA38/Dead!J36</f>
        <v>104.67416827098147</v>
      </c>
      <c r="AC38" s="20">
        <f>'Daily Feed Intake'!Z36</f>
        <v>98.336596928784914</v>
      </c>
      <c r="AD38" s="175">
        <f t="shared" si="3"/>
        <v>1.8297274023442653</v>
      </c>
      <c r="AE38" s="176">
        <v>1.2</v>
      </c>
      <c r="AF38" s="175">
        <f>AF37-Dead!M36+'Theoritical Daily Growth'!AC38/'Theoritical Daily Growth'!AE38</f>
        <v>5456.3322666529275</v>
      </c>
      <c r="AG38" s="21">
        <f>AF38/Dead!L36</f>
        <v>109.12664533305855</v>
      </c>
      <c r="AH38" s="72">
        <f t="shared" si="4"/>
        <v>107.34083417394039</v>
      </c>
      <c r="AI38" s="20">
        <f>'Daily Feed Intake'!AH36</f>
        <v>119.90774976944358</v>
      </c>
      <c r="AJ38" s="175">
        <f t="shared" si="5"/>
        <v>2.2710464541530815</v>
      </c>
      <c r="AK38" s="176">
        <v>1.2</v>
      </c>
      <c r="AL38" s="175">
        <f>AL37-Dead!O36+'Theoritical Daily Growth'!AI38/'Theoritical Daily Growth'!AK38</f>
        <v>5379.7688783003741</v>
      </c>
      <c r="AM38" s="21">
        <f>AL38/Dead!N36</f>
        <v>107.59537756600749</v>
      </c>
      <c r="AN38" s="20">
        <f>'Daily Feed Intake'!AL36</f>
        <v>118.90324725894047</v>
      </c>
      <c r="AO38" s="175">
        <f t="shared" si="6"/>
        <v>2.1966200656207797</v>
      </c>
      <c r="AP38" s="176">
        <v>1.2</v>
      </c>
      <c r="AQ38" s="175">
        <f>AQ37-Dead!Q36+'Theoritical Daily Growth'!AN38/'Theoritical Daily Growth'!AP38</f>
        <v>5512.0952857191669</v>
      </c>
      <c r="AR38" s="21">
        <f>AQ38/Dead!P36</f>
        <v>110.24190571438334</v>
      </c>
      <c r="AS38" s="20">
        <f>'Daily Feed Intake'!AP36</f>
        <v>119.97945979254391</v>
      </c>
      <c r="AT38" s="175">
        <f t="shared" si="7"/>
        <v>2.2836186130467397</v>
      </c>
      <c r="AU38" s="176">
        <v>1.2</v>
      </c>
      <c r="AV38" s="175">
        <f>AV37-Dead!S36+'Theoritical Daily Growth'!AS38/'Theoritical Daily Growth'!AU38</f>
        <v>5353.9013399062005</v>
      </c>
      <c r="AW38" s="21">
        <f>AV38/Dead!R36</f>
        <v>107.07802679812401</v>
      </c>
      <c r="AX38" s="72">
        <f t="shared" si="8"/>
        <v>108.30510335950494</v>
      </c>
      <c r="AY38" s="20">
        <f>'Daily Feed Intake'!AP36</f>
        <v>119.97945979254391</v>
      </c>
      <c r="AZ38" s="175">
        <f t="shared" si="9"/>
        <v>2.2818602503276488</v>
      </c>
      <c r="BA38" s="176">
        <v>1.3</v>
      </c>
      <c r="BB38" s="175">
        <f>BB37-Dead!U36+'Theoritical Daily Growth'!AY38/'Theoritical Daily Growth'!BA38</f>
        <v>5350.2589291441864</v>
      </c>
      <c r="BC38" s="21">
        <f>BB38/Dead!T36</f>
        <v>107.00517858288373</v>
      </c>
      <c r="BD38" s="20">
        <f>'Daily Feed Intake'!AT36</f>
        <v>119.137311286844</v>
      </c>
      <c r="BE38" s="175">
        <f t="shared" si="10"/>
        <v>2.3609771866504765</v>
      </c>
      <c r="BF38" s="176">
        <v>1.2</v>
      </c>
      <c r="BG38" s="175">
        <f>BG37-Dead!W36+'Theoritical Daily Growth'!BD38/'Theoritical Daily Growth'!BF38</f>
        <v>5145.3828492691091</v>
      </c>
      <c r="BH38" s="21">
        <f>BG38/Dead!V36</f>
        <v>102.90765698538218</v>
      </c>
      <c r="BI38" s="20">
        <f>'Daily Feed Intake'!AX36</f>
        <v>119.71243709561466</v>
      </c>
      <c r="BJ38" s="175">
        <f t="shared" si="11"/>
        <v>2.2774025175577042</v>
      </c>
      <c r="BK38" s="176">
        <v>1.2</v>
      </c>
      <c r="BL38" s="175">
        <f>BL37-Dead!Y36+'Theoritical Daily Growth'!BI38/'Theoritical Daily Growth'!BK38</f>
        <v>5356.2943398034977</v>
      </c>
      <c r="BM38" s="21">
        <f>BL38/Dead!X36</f>
        <v>107.12588679606995</v>
      </c>
      <c r="BN38" s="72">
        <f t="shared" si="12"/>
        <v>105.67957412144528</v>
      </c>
      <c r="BO38" s="20">
        <f>'Daily Feed Intake'!BB36</f>
        <v>118.80339486439105</v>
      </c>
      <c r="BP38" s="175">
        <f t="shared" si="13"/>
        <v>2.2167387687440225</v>
      </c>
      <c r="BQ38" s="176">
        <v>1.2</v>
      </c>
      <c r="BR38" s="175">
        <f>BR37-Dead!AA36+'Theoritical Daily Growth'!BO38/'Theoritical Daily Growth'!BQ38</f>
        <v>5458.3801512495274</v>
      </c>
      <c r="BS38" s="21">
        <f>BR38/Dead!Z36</f>
        <v>109.16760302499056</v>
      </c>
      <c r="BT38" s="20">
        <f>'Daily Feed Intake'!BF36</f>
        <v>107.76574404454986</v>
      </c>
      <c r="BU38" s="175">
        <f t="shared" si="14"/>
        <v>2.2251336693581023</v>
      </c>
      <c r="BV38" s="176">
        <v>1.2</v>
      </c>
      <c r="BW38" s="175">
        <f>BW37-Dead!AC36+'Theoritical Daily Growth'!BT38/'Theoritical Daily Growth'!BV38</f>
        <v>4932.9180579904414</v>
      </c>
      <c r="BX38" s="21">
        <f>BW38/Dead!AB36</f>
        <v>98.658361159808834</v>
      </c>
      <c r="BY38" s="20">
        <f>'Daily Feed Intake'!BJ36</f>
        <v>118.35982571929463</v>
      </c>
      <c r="BZ38" s="175">
        <f t="shared" si="15"/>
        <v>2.4334134916881811</v>
      </c>
      <c r="CA38" s="176">
        <v>1.35</v>
      </c>
      <c r="CB38" s="175">
        <f>CB37-Dead!AE37+'Theoritical Daily Growth'!BY38/'Theoritical Daily Growth'!CA38</f>
        <v>4951.6161448366993</v>
      </c>
      <c r="CC38" s="21">
        <f>CB38/Dead!AD36</f>
        <v>99.032322896733987</v>
      </c>
      <c r="CD38" s="72">
        <f t="shared" si="16"/>
        <v>102.28609569384446</v>
      </c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  <c r="IW38" s="66"/>
      <c r="IX38" s="66"/>
      <c r="IY38" s="66"/>
      <c r="IZ38" s="66"/>
      <c r="JA38" s="66"/>
      <c r="JB38" s="66"/>
      <c r="JC38" s="66"/>
      <c r="JD38" s="66"/>
      <c r="JE38" s="66"/>
      <c r="JF38" s="66"/>
      <c r="JG38" s="66"/>
      <c r="JH38" s="66"/>
      <c r="JI38" s="66"/>
      <c r="JJ38" s="66"/>
      <c r="JK38" s="66"/>
      <c r="JL38" s="66"/>
      <c r="JM38" s="66"/>
      <c r="JN38" s="66"/>
      <c r="JO38" s="66"/>
      <c r="JP38" s="66"/>
      <c r="JQ38" s="66"/>
      <c r="JR38" s="66"/>
      <c r="JS38" s="66"/>
      <c r="JT38" s="66"/>
      <c r="JU38" s="66"/>
      <c r="JV38" s="66"/>
      <c r="JW38" s="66"/>
      <c r="JX38" s="66"/>
      <c r="JY38" s="66"/>
      <c r="JZ38" s="66"/>
      <c r="KA38" s="66"/>
      <c r="KB38" s="66"/>
      <c r="KC38" s="66"/>
      <c r="KD38" s="66"/>
      <c r="KE38" s="66"/>
      <c r="KF38" s="66"/>
      <c r="KG38" s="66"/>
      <c r="KH38" s="66"/>
      <c r="KI38" s="66"/>
      <c r="KJ38" s="66"/>
      <c r="KK38" s="66"/>
      <c r="KL38" s="66"/>
      <c r="KM38" s="66"/>
      <c r="KN38" s="66"/>
      <c r="KO38" s="66"/>
      <c r="KP38" s="66"/>
      <c r="KQ38" s="66"/>
      <c r="KR38" s="66"/>
      <c r="KS38" s="66"/>
      <c r="KT38" s="66"/>
      <c r="KU38" s="66"/>
      <c r="KV38" s="66"/>
      <c r="KW38" s="66"/>
      <c r="KX38" s="66"/>
      <c r="KY38" s="66"/>
      <c r="KZ38" s="66"/>
      <c r="LA38" s="66"/>
      <c r="LB38" s="66"/>
      <c r="LC38" s="66"/>
      <c r="LD38" s="66"/>
      <c r="LE38" s="66"/>
      <c r="LF38" s="66"/>
      <c r="LG38" s="66"/>
      <c r="LH38" s="66"/>
      <c r="LI38" s="66"/>
      <c r="LJ38" s="66"/>
      <c r="LK38" s="66"/>
      <c r="LL38" s="66"/>
      <c r="LM38" s="66"/>
      <c r="LN38" s="66"/>
      <c r="LO38" s="66"/>
      <c r="LP38" s="66"/>
      <c r="LQ38" s="66"/>
      <c r="LR38" s="66"/>
      <c r="LS38" s="66"/>
      <c r="LT38" s="66"/>
      <c r="LU38" s="66"/>
      <c r="LV38" s="66"/>
      <c r="LW38" s="66"/>
      <c r="LX38" s="66"/>
      <c r="LY38" s="66"/>
      <c r="LZ38" s="66"/>
      <c r="MA38" s="66"/>
      <c r="MB38" s="66"/>
      <c r="MC38" s="66"/>
      <c r="MD38" s="66"/>
      <c r="ME38" s="66"/>
      <c r="MF38" s="66"/>
      <c r="MG38" s="66"/>
      <c r="MH38" s="66"/>
      <c r="MI38" s="66"/>
      <c r="MJ38" s="66"/>
      <c r="MK38" s="66"/>
      <c r="ML38" s="66"/>
      <c r="MM38" s="66"/>
      <c r="MN38" s="66"/>
      <c r="MO38" s="66"/>
      <c r="MP38" s="66"/>
      <c r="MQ38" s="66"/>
      <c r="MR38" s="66"/>
      <c r="MS38" s="66"/>
      <c r="MT38" s="66"/>
      <c r="MU38" s="66"/>
      <c r="MV38" s="66"/>
      <c r="MW38" s="66"/>
      <c r="MX38" s="66"/>
      <c r="MY38" s="66"/>
      <c r="MZ38" s="66"/>
      <c r="NA38" s="66"/>
      <c r="NB38" s="66"/>
      <c r="NC38" s="66"/>
      <c r="ND38" s="66"/>
      <c r="NE38" s="66"/>
      <c r="NF38" s="66"/>
      <c r="NG38" s="66"/>
      <c r="NH38" s="66"/>
      <c r="NI38" s="66"/>
      <c r="NJ38" s="66"/>
      <c r="NK38" s="66"/>
      <c r="NL38" s="66"/>
      <c r="NM38" s="66"/>
      <c r="NN38" s="66"/>
      <c r="NO38" s="66"/>
      <c r="NP38" s="66"/>
      <c r="NQ38" s="66"/>
      <c r="NR38" s="66"/>
      <c r="NS38" s="66"/>
      <c r="NT38" s="66"/>
      <c r="NU38" s="66"/>
      <c r="NV38" s="66"/>
      <c r="NW38" s="66"/>
      <c r="NX38" s="66"/>
      <c r="NY38" s="66"/>
      <c r="NZ38" s="66"/>
      <c r="OA38" s="66"/>
      <c r="OB38" s="66"/>
      <c r="OC38" s="66"/>
      <c r="OD38" s="66"/>
      <c r="OE38" s="66"/>
      <c r="OF38" s="66"/>
      <c r="OG38" s="66"/>
      <c r="OH38" s="66"/>
      <c r="OI38" s="66"/>
      <c r="OJ38" s="66"/>
      <c r="OK38" s="66"/>
      <c r="OL38" s="66"/>
      <c r="OM38" s="66"/>
      <c r="ON38" s="66"/>
      <c r="OO38" s="66"/>
      <c r="OP38" s="66"/>
      <c r="OQ38" s="66"/>
      <c r="OR38" s="66"/>
      <c r="OS38" s="66"/>
      <c r="OT38" s="66"/>
      <c r="OU38" s="66"/>
      <c r="OV38" s="66"/>
      <c r="OW38" s="66"/>
      <c r="OX38" s="66"/>
      <c r="OY38" s="66"/>
      <c r="OZ38" s="66"/>
      <c r="PA38" s="66"/>
      <c r="PB38" s="66"/>
      <c r="PC38" s="66"/>
      <c r="PD38" s="66"/>
      <c r="PE38" s="66"/>
      <c r="PF38" s="66"/>
      <c r="PG38" s="66"/>
      <c r="PH38" s="66"/>
      <c r="PI38" s="66"/>
      <c r="PJ38" s="66"/>
      <c r="PK38" s="66"/>
      <c r="PL38" s="66"/>
      <c r="PM38" s="66"/>
      <c r="PN38" s="66"/>
      <c r="PO38" s="66"/>
      <c r="PP38" s="66"/>
      <c r="PQ38" s="66"/>
      <c r="PR38" s="66"/>
      <c r="PS38" s="66"/>
      <c r="PT38" s="66"/>
      <c r="PU38" s="66"/>
      <c r="PV38" s="66"/>
      <c r="PW38" s="66"/>
      <c r="PX38" s="66"/>
      <c r="PY38" s="66"/>
      <c r="PZ38" s="66"/>
      <c r="QA38" s="66"/>
      <c r="QB38" s="66"/>
      <c r="QC38" s="66"/>
      <c r="QD38" s="66"/>
      <c r="QE38" s="66"/>
      <c r="QF38" s="66"/>
      <c r="QG38" s="66"/>
      <c r="QH38" s="66"/>
      <c r="QI38" s="66"/>
      <c r="QJ38" s="66"/>
      <c r="QK38" s="66"/>
      <c r="QL38" s="66"/>
      <c r="QM38" s="66"/>
      <c r="QN38" s="66"/>
      <c r="QO38" s="66"/>
      <c r="QP38" s="66"/>
      <c r="QQ38" s="66"/>
      <c r="QR38" s="66"/>
      <c r="QS38" s="66"/>
      <c r="QT38" s="66"/>
      <c r="QU38" s="66"/>
      <c r="QV38" s="66"/>
      <c r="QW38" s="66"/>
      <c r="QX38" s="66"/>
      <c r="QY38" s="66"/>
      <c r="QZ38" s="66"/>
      <c r="RA38" s="66"/>
      <c r="RB38" s="66"/>
      <c r="RC38" s="66"/>
      <c r="RD38" s="66"/>
      <c r="RE38" s="66"/>
      <c r="RF38" s="66"/>
      <c r="RG38" s="66"/>
      <c r="RH38" s="66"/>
      <c r="RI38" s="66"/>
      <c r="RJ38" s="66"/>
      <c r="RK38" s="66"/>
      <c r="RL38" s="66"/>
      <c r="RM38" s="66"/>
      <c r="RN38" s="66"/>
      <c r="RO38" s="66"/>
      <c r="RP38" s="66"/>
      <c r="RQ38" s="66"/>
      <c r="RR38" s="66"/>
      <c r="RS38" s="66"/>
      <c r="RT38" s="66"/>
      <c r="RU38" s="66"/>
      <c r="RV38" s="66"/>
      <c r="RW38" s="66"/>
      <c r="RX38" s="66"/>
      <c r="RY38" s="66"/>
      <c r="RZ38" s="66"/>
      <c r="SA38" s="66"/>
      <c r="SB38" s="66"/>
      <c r="SC38" s="66"/>
      <c r="SD38" s="66"/>
      <c r="SE38" s="66"/>
      <c r="SF38" s="66"/>
      <c r="SG38" s="66"/>
      <c r="SH38" s="66"/>
      <c r="SI38" s="66"/>
      <c r="SJ38" s="66"/>
      <c r="SK38" s="66"/>
      <c r="SL38" s="66"/>
      <c r="SM38" s="66"/>
      <c r="SN38" s="66"/>
      <c r="SO38" s="66"/>
      <c r="SP38" s="66"/>
      <c r="SQ38" s="66"/>
      <c r="SR38" s="66"/>
      <c r="SS38" s="66"/>
      <c r="ST38" s="66"/>
      <c r="SU38" s="66"/>
      <c r="SV38" s="66"/>
      <c r="SW38" s="66"/>
      <c r="SX38" s="66"/>
      <c r="SY38" s="66"/>
      <c r="SZ38" s="66"/>
      <c r="TA38" s="66"/>
      <c r="TB38" s="66"/>
      <c r="TC38" s="66"/>
      <c r="TD38" s="66"/>
      <c r="TE38" s="66"/>
      <c r="TF38" s="66"/>
      <c r="TG38" s="66"/>
      <c r="TH38" s="66"/>
      <c r="TI38" s="66"/>
    </row>
    <row r="39" spans="1:529" x14ac:dyDescent="0.45">
      <c r="A39" s="18">
        <v>44204</v>
      </c>
      <c r="B39" s="16">
        <v>30</v>
      </c>
      <c r="C39" s="20">
        <f>'Daily Feed Intake'!F37</f>
        <v>92.582043671825318</v>
      </c>
      <c r="D39" s="174">
        <f t="shared" si="17"/>
        <v>1.757860297778959</v>
      </c>
      <c r="E39" s="170">
        <v>1.35</v>
      </c>
      <c r="F39" s="175">
        <f>F38-Dead!C37+'Theoritical Daily Growth'!C39/'Theoritical Daily Growth'!E39</f>
        <v>5335.3256757669269</v>
      </c>
      <c r="G39" s="21">
        <f>F39/Dead!B38</f>
        <v>106.70651351533854</v>
      </c>
      <c r="H39" s="20">
        <f>'Daily Feed Intake'!J37</f>
        <v>99.658681365274532</v>
      </c>
      <c r="I39" s="174">
        <f t="shared" si="18"/>
        <v>1.7702392889072334</v>
      </c>
      <c r="J39" s="170">
        <v>1.2</v>
      </c>
      <c r="K39" s="175">
        <f>K38-Dead!E37+'Theoritical Daily Growth'!H39/'Theoritical Daily Growth'!J39</f>
        <v>5712.72179280616</v>
      </c>
      <c r="L39" s="21">
        <f>K39/Dead!D37</f>
        <v>114.25443585612319</v>
      </c>
      <c r="M39" s="20">
        <f>'Daily Feed Intake'!N37</f>
        <v>84.391986432054267</v>
      </c>
      <c r="N39" s="174">
        <f t="shared" si="19"/>
        <v>1.5193325822318848</v>
      </c>
      <c r="O39" s="170">
        <v>1.2</v>
      </c>
      <c r="P39" s="175">
        <f>P38-Dead!G37+'Theoritical Daily Growth'!M39/'Theoritical Daily Growth'!O39</f>
        <v>5624.869973853436</v>
      </c>
      <c r="Q39" s="21">
        <f>P39/Dead!F37</f>
        <v>112.49739947706873</v>
      </c>
      <c r="R39" s="19">
        <f t="shared" si="0"/>
        <v>111.15278294951015</v>
      </c>
      <c r="S39" s="20">
        <f>'Daily Feed Intake'!R37</f>
        <v>119.69081727300835</v>
      </c>
      <c r="T39" s="175">
        <f t="shared" si="1"/>
        <v>2.2119561886331409</v>
      </c>
      <c r="U39" s="176">
        <v>1.3</v>
      </c>
      <c r="V39" s="175">
        <f>V38-Dead!I37+'Theoritical Daily Growth'!S39/'Theoritical Daily Growth'!U39</f>
        <v>5503.1543053298356</v>
      </c>
      <c r="W39" s="21">
        <f>V39/Dead!H37</f>
        <v>110.06308610659671</v>
      </c>
      <c r="X39" s="20">
        <f>'Daily Feed Intake'!V37</f>
        <v>104.78820983201072</v>
      </c>
      <c r="Y39" s="175">
        <f t="shared" si="2"/>
        <v>2.0021789819381994</v>
      </c>
      <c r="Z39" s="176">
        <v>1.2</v>
      </c>
      <c r="AA39" s="175">
        <f>AA38-Dead!K37+'Theoritical Daily Growth'!X39/'Theoritical Daily Growth'!Z39</f>
        <v>5321.0319217424158</v>
      </c>
      <c r="AB39" s="21">
        <f>AA39/Dead!J37</f>
        <v>106.42063843484831</v>
      </c>
      <c r="AC39" s="20">
        <f>'Daily Feed Intake'!Z37</f>
        <v>100.79975265381842</v>
      </c>
      <c r="AD39" s="175">
        <f t="shared" si="3"/>
        <v>1.8473902931071298</v>
      </c>
      <c r="AE39" s="176">
        <v>1.2</v>
      </c>
      <c r="AF39" s="175">
        <f>AF38-Dead!M37+'Theoritical Daily Growth'!AC39/'Theoritical Daily Growth'!AE39</f>
        <v>5540.3320605311092</v>
      </c>
      <c r="AG39" s="21">
        <f>AF39/Dead!L37</f>
        <v>110.80664121062219</v>
      </c>
      <c r="AH39" s="72">
        <f t="shared" si="4"/>
        <v>109.09678858402242</v>
      </c>
      <c r="AI39" s="20">
        <f>'Daily Feed Intake'!AH37</f>
        <v>97.501193769853472</v>
      </c>
      <c r="AJ39" s="175">
        <f t="shared" si="5"/>
        <v>1.8123677052954912</v>
      </c>
      <c r="AK39" s="176">
        <v>1.2</v>
      </c>
      <c r="AL39" s="175">
        <f>AL38-Dead!O37+'Theoritical Daily Growth'!AI39/'Theoritical Daily Growth'!AK39</f>
        <v>5461.0198731085857</v>
      </c>
      <c r="AM39" s="21">
        <f>AL39/Dead!N37</f>
        <v>109.22039746217172</v>
      </c>
      <c r="AN39" s="20">
        <f>'Daily Feed Intake'!AL37</f>
        <v>94.108435290501063</v>
      </c>
      <c r="AO39" s="175">
        <f t="shared" si="6"/>
        <v>1.7073078459713651</v>
      </c>
      <c r="AP39" s="176">
        <v>1.2</v>
      </c>
      <c r="AQ39" s="175">
        <f>AQ38-Dead!Q37+'Theoritical Daily Growth'!AN39/'Theoritical Daily Growth'!AP39</f>
        <v>5590.5189817945848</v>
      </c>
      <c r="AR39" s="21">
        <f>AQ39/Dead!P37</f>
        <v>111.81037963589169</v>
      </c>
      <c r="AS39" s="20">
        <f>'Daily Feed Intake'!AP37</f>
        <v>89.004826948752182</v>
      </c>
      <c r="AT39" s="175">
        <f t="shared" si="7"/>
        <v>1.6624293444733433</v>
      </c>
      <c r="AU39" s="176">
        <v>1.2</v>
      </c>
      <c r="AV39" s="175">
        <f>AV38-Dead!S37+'Theoritical Daily Growth'!AS39/'Theoritical Daily Growth'!AU39</f>
        <v>5428.0720290301606</v>
      </c>
      <c r="AW39" s="21">
        <f>AV39/Dead!R37</f>
        <v>108.56144058060322</v>
      </c>
      <c r="AX39" s="72">
        <f t="shared" si="8"/>
        <v>109.86407255955555</v>
      </c>
      <c r="AY39" s="20">
        <f>'Daily Feed Intake'!AP37</f>
        <v>89.004826948752182</v>
      </c>
      <c r="AZ39" s="175">
        <f t="shared" si="9"/>
        <v>1.6635611122280611</v>
      </c>
      <c r="BA39" s="176">
        <v>1.3</v>
      </c>
      <c r="BB39" s="175">
        <f>BB38-Dead!U37+'Theoritical Daily Growth'!AY39/'Theoritical Daily Growth'!BA39</f>
        <v>5418.7241806432266</v>
      </c>
      <c r="BC39" s="21">
        <f>BB39/Dead!T37</f>
        <v>108.37448361286454</v>
      </c>
      <c r="BD39" s="20">
        <f>'Daily Feed Intake'!AT37</f>
        <v>74.513710588476954</v>
      </c>
      <c r="BE39" s="175">
        <f t="shared" si="10"/>
        <v>1.4481664974465693</v>
      </c>
      <c r="BF39" s="176">
        <v>1.2</v>
      </c>
      <c r="BG39" s="175">
        <f>BG38-Dead!W37+'Theoritical Daily Growth'!BD39/'Theoritical Daily Growth'!BF39</f>
        <v>5207.4776080928395</v>
      </c>
      <c r="BH39" s="21">
        <f>BG39/Dead!V37</f>
        <v>104.14955216185679</v>
      </c>
      <c r="BI39" s="20">
        <f>'Daily Feed Intake'!AX37</f>
        <v>83.068706993940637</v>
      </c>
      <c r="BJ39" s="175">
        <f t="shared" si="11"/>
        <v>1.5508615046907246</v>
      </c>
      <c r="BK39" s="176">
        <v>1.2</v>
      </c>
      <c r="BL39" s="175">
        <f>BL38-Dead!Y37+'Theoritical Daily Growth'!BI39/'Theoritical Daily Growth'!BK39</f>
        <v>5425.5182622984485</v>
      </c>
      <c r="BM39" s="21">
        <f>BL39/Dead!X37</f>
        <v>108.51036524596897</v>
      </c>
      <c r="BN39" s="72">
        <f t="shared" si="12"/>
        <v>107.01146700689675</v>
      </c>
      <c r="BO39" s="20">
        <f>'Daily Feed Intake'!BB37</f>
        <v>84.968353098896557</v>
      </c>
      <c r="BP39" s="175">
        <f t="shared" si="13"/>
        <v>1.5566587658693152</v>
      </c>
      <c r="BQ39" s="176">
        <v>1.2</v>
      </c>
      <c r="BR39" s="175">
        <f>BR38-Dead!AA37+'Theoritical Daily Growth'!BO39/'Theoritical Daily Growth'!BQ39</f>
        <v>5529.1871121652748</v>
      </c>
      <c r="BS39" s="21">
        <f>BR39/Dead!Z37</f>
        <v>110.58374224330549</v>
      </c>
      <c r="BT39" s="20">
        <f>'Daily Feed Intake'!BF37</f>
        <v>67.28748066412291</v>
      </c>
      <c r="BU39" s="175">
        <f t="shared" si="14"/>
        <v>1.3640502411170052</v>
      </c>
      <c r="BV39" s="176">
        <v>1.2</v>
      </c>
      <c r="BW39" s="175">
        <f>BW38-Dead!AC37+'Theoritical Daily Growth'!BT39/'Theoritical Daily Growth'!BV39</f>
        <v>4988.9909585438772</v>
      </c>
      <c r="BX39" s="21">
        <f>BW39/Dead!AB37</f>
        <v>99.779819170877545</v>
      </c>
      <c r="BY39" s="20">
        <f>'Daily Feed Intake'!BJ37</f>
        <v>47.852962771991344</v>
      </c>
      <c r="BZ39" s="175">
        <f t="shared" si="15"/>
        <v>0.96641099334588054</v>
      </c>
      <c r="CA39" s="176">
        <v>1.35</v>
      </c>
      <c r="CB39" s="175">
        <f>CB38-Dead!AE38+'Theoritical Daily Growth'!BY39/'Theoritical Daily Growth'!CA39</f>
        <v>4987.0627839270628</v>
      </c>
      <c r="CC39" s="21">
        <f>CB39/Dead!AD37</f>
        <v>99.741255678541251</v>
      </c>
      <c r="CD39" s="72">
        <f t="shared" si="16"/>
        <v>103.36827236424142</v>
      </c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  <c r="IW39" s="66"/>
      <c r="IX39" s="66"/>
      <c r="IY39" s="66"/>
      <c r="IZ39" s="66"/>
      <c r="JA39" s="66"/>
      <c r="JB39" s="66"/>
      <c r="JC39" s="66"/>
      <c r="JD39" s="66"/>
      <c r="JE39" s="66"/>
      <c r="JF39" s="66"/>
      <c r="JG39" s="66"/>
      <c r="JH39" s="66"/>
      <c r="JI39" s="66"/>
      <c r="JJ39" s="66"/>
      <c r="JK39" s="66"/>
      <c r="JL39" s="66"/>
      <c r="JM39" s="66"/>
      <c r="JN39" s="66"/>
      <c r="JO39" s="66"/>
      <c r="JP39" s="66"/>
      <c r="JQ39" s="66"/>
      <c r="JR39" s="66"/>
      <c r="JS39" s="66"/>
      <c r="JT39" s="66"/>
      <c r="JU39" s="66"/>
      <c r="JV39" s="66"/>
      <c r="JW39" s="66"/>
      <c r="JX39" s="66"/>
      <c r="JY39" s="66"/>
      <c r="JZ39" s="66"/>
      <c r="KA39" s="66"/>
      <c r="KB39" s="66"/>
      <c r="KC39" s="66"/>
      <c r="KD39" s="66"/>
      <c r="KE39" s="66"/>
      <c r="KF39" s="66"/>
      <c r="KG39" s="66"/>
      <c r="KH39" s="66"/>
      <c r="KI39" s="66"/>
      <c r="KJ39" s="66"/>
      <c r="KK39" s="66"/>
      <c r="KL39" s="66"/>
      <c r="KM39" s="66"/>
      <c r="KN39" s="66"/>
      <c r="KO39" s="66"/>
      <c r="KP39" s="66"/>
      <c r="KQ39" s="66"/>
      <c r="KR39" s="66"/>
      <c r="KS39" s="66"/>
      <c r="KT39" s="66"/>
      <c r="KU39" s="66"/>
      <c r="KV39" s="66"/>
      <c r="KW39" s="66"/>
      <c r="KX39" s="66"/>
      <c r="KY39" s="66"/>
      <c r="KZ39" s="66"/>
      <c r="LA39" s="66"/>
      <c r="LB39" s="66"/>
      <c r="LC39" s="66"/>
      <c r="LD39" s="66"/>
      <c r="LE39" s="66"/>
      <c r="LF39" s="66"/>
      <c r="LG39" s="66"/>
      <c r="LH39" s="66"/>
      <c r="LI39" s="66"/>
      <c r="LJ39" s="66"/>
      <c r="LK39" s="66"/>
      <c r="LL39" s="66"/>
      <c r="LM39" s="66"/>
      <c r="LN39" s="66"/>
      <c r="LO39" s="66"/>
      <c r="LP39" s="66"/>
      <c r="LQ39" s="66"/>
      <c r="LR39" s="66"/>
      <c r="LS39" s="66"/>
      <c r="LT39" s="66"/>
      <c r="LU39" s="66"/>
      <c r="LV39" s="66"/>
      <c r="LW39" s="66"/>
      <c r="LX39" s="66"/>
      <c r="LY39" s="66"/>
      <c r="LZ39" s="66"/>
      <c r="MA39" s="66"/>
      <c r="MB39" s="66"/>
      <c r="MC39" s="66"/>
      <c r="MD39" s="66"/>
      <c r="ME39" s="66"/>
      <c r="MF39" s="66"/>
      <c r="MG39" s="66"/>
      <c r="MH39" s="66"/>
      <c r="MI39" s="66"/>
      <c r="MJ39" s="66"/>
      <c r="MK39" s="66"/>
      <c r="ML39" s="66"/>
      <c r="MM39" s="66"/>
      <c r="MN39" s="66"/>
      <c r="MO39" s="66"/>
      <c r="MP39" s="66"/>
      <c r="MQ39" s="66"/>
      <c r="MR39" s="66"/>
      <c r="MS39" s="66"/>
      <c r="MT39" s="66"/>
      <c r="MU39" s="66"/>
      <c r="MV39" s="66"/>
      <c r="MW39" s="66"/>
      <c r="MX39" s="66"/>
      <c r="MY39" s="66"/>
      <c r="MZ39" s="66"/>
      <c r="NA39" s="66"/>
      <c r="NB39" s="66"/>
      <c r="NC39" s="66"/>
      <c r="ND39" s="66"/>
      <c r="NE39" s="66"/>
      <c r="NF39" s="66"/>
      <c r="NG39" s="66"/>
      <c r="NH39" s="66"/>
      <c r="NI39" s="66"/>
      <c r="NJ39" s="66"/>
      <c r="NK39" s="66"/>
      <c r="NL39" s="66"/>
      <c r="NM39" s="66"/>
      <c r="NN39" s="66"/>
      <c r="NO39" s="66"/>
      <c r="NP39" s="66"/>
      <c r="NQ39" s="66"/>
      <c r="NR39" s="66"/>
      <c r="NS39" s="66"/>
      <c r="NT39" s="66"/>
      <c r="NU39" s="66"/>
      <c r="NV39" s="66"/>
      <c r="NW39" s="66"/>
      <c r="NX39" s="66"/>
      <c r="NY39" s="66"/>
      <c r="NZ39" s="66"/>
      <c r="OA39" s="66"/>
      <c r="OB39" s="66"/>
      <c r="OC39" s="66"/>
      <c r="OD39" s="66"/>
      <c r="OE39" s="66"/>
      <c r="OF39" s="66"/>
      <c r="OG39" s="66"/>
      <c r="OH39" s="66"/>
      <c r="OI39" s="66"/>
      <c r="OJ39" s="66"/>
      <c r="OK39" s="66"/>
      <c r="OL39" s="66"/>
      <c r="OM39" s="66"/>
      <c r="ON39" s="66"/>
      <c r="OO39" s="66"/>
      <c r="OP39" s="66"/>
      <c r="OQ39" s="66"/>
      <c r="OR39" s="66"/>
      <c r="OS39" s="66"/>
      <c r="OT39" s="66"/>
      <c r="OU39" s="66"/>
      <c r="OV39" s="66"/>
      <c r="OW39" s="66"/>
      <c r="OX39" s="66"/>
      <c r="OY39" s="66"/>
      <c r="OZ39" s="66"/>
      <c r="PA39" s="66"/>
      <c r="PB39" s="66"/>
      <c r="PC39" s="66"/>
      <c r="PD39" s="66"/>
      <c r="PE39" s="66"/>
      <c r="PF39" s="66"/>
      <c r="PG39" s="66"/>
      <c r="PH39" s="66"/>
      <c r="PI39" s="66"/>
      <c r="PJ39" s="66"/>
      <c r="PK39" s="66"/>
      <c r="PL39" s="66"/>
      <c r="PM39" s="66"/>
      <c r="PN39" s="66"/>
      <c r="PO39" s="66"/>
      <c r="PP39" s="66"/>
      <c r="PQ39" s="66"/>
      <c r="PR39" s="66"/>
      <c r="PS39" s="66"/>
      <c r="PT39" s="66"/>
      <c r="PU39" s="66"/>
      <c r="PV39" s="66"/>
      <c r="PW39" s="66"/>
      <c r="PX39" s="66"/>
      <c r="PY39" s="66"/>
      <c r="PZ39" s="66"/>
      <c r="QA39" s="66"/>
      <c r="QB39" s="66"/>
      <c r="QC39" s="66"/>
      <c r="QD39" s="66"/>
      <c r="QE39" s="66"/>
      <c r="QF39" s="66"/>
      <c r="QG39" s="66"/>
      <c r="QH39" s="66"/>
      <c r="QI39" s="66"/>
      <c r="QJ39" s="66"/>
      <c r="QK39" s="66"/>
      <c r="QL39" s="66"/>
      <c r="QM39" s="66"/>
      <c r="QN39" s="66"/>
      <c r="QO39" s="66"/>
      <c r="QP39" s="66"/>
      <c r="QQ39" s="66"/>
      <c r="QR39" s="66"/>
      <c r="QS39" s="66"/>
      <c r="QT39" s="66"/>
      <c r="QU39" s="66"/>
      <c r="QV39" s="66"/>
      <c r="QW39" s="66"/>
      <c r="QX39" s="66"/>
      <c r="QY39" s="66"/>
      <c r="QZ39" s="66"/>
      <c r="RA39" s="66"/>
      <c r="RB39" s="66"/>
      <c r="RC39" s="66"/>
      <c r="RD39" s="66"/>
      <c r="RE39" s="66"/>
      <c r="RF39" s="66"/>
      <c r="RG39" s="66"/>
      <c r="RH39" s="66"/>
      <c r="RI39" s="66"/>
      <c r="RJ39" s="66"/>
      <c r="RK39" s="66"/>
      <c r="RL39" s="66"/>
      <c r="RM39" s="66"/>
      <c r="RN39" s="66"/>
      <c r="RO39" s="66"/>
      <c r="RP39" s="66"/>
      <c r="RQ39" s="66"/>
      <c r="RR39" s="66"/>
      <c r="RS39" s="66"/>
      <c r="RT39" s="66"/>
      <c r="RU39" s="66"/>
      <c r="RV39" s="66"/>
      <c r="RW39" s="66"/>
      <c r="RX39" s="66"/>
      <c r="RY39" s="66"/>
      <c r="RZ39" s="66"/>
      <c r="SA39" s="66"/>
      <c r="SB39" s="66"/>
      <c r="SC39" s="66"/>
      <c r="SD39" s="66"/>
      <c r="SE39" s="66"/>
      <c r="SF39" s="66"/>
      <c r="SG39" s="66"/>
      <c r="SH39" s="66"/>
      <c r="SI39" s="66"/>
      <c r="SJ39" s="66"/>
      <c r="SK39" s="66"/>
      <c r="SL39" s="66"/>
      <c r="SM39" s="66"/>
      <c r="SN39" s="66"/>
      <c r="SO39" s="66"/>
      <c r="SP39" s="66"/>
      <c r="SQ39" s="66"/>
      <c r="SR39" s="66"/>
      <c r="SS39" s="66"/>
      <c r="ST39" s="66"/>
      <c r="SU39" s="66"/>
      <c r="SV39" s="66"/>
      <c r="SW39" s="66"/>
      <c r="SX39" s="66"/>
      <c r="SY39" s="66"/>
      <c r="SZ39" s="66"/>
      <c r="TA39" s="66"/>
      <c r="TB39" s="66"/>
      <c r="TC39" s="66"/>
      <c r="TD39" s="66"/>
      <c r="TE39" s="66"/>
      <c r="TF39" s="66"/>
      <c r="TG39" s="66"/>
      <c r="TH39" s="66"/>
      <c r="TI39" s="66"/>
    </row>
    <row r="40" spans="1:529" x14ac:dyDescent="0.45">
      <c r="A40" s="18">
        <v>44205</v>
      </c>
      <c r="B40" s="16">
        <v>31</v>
      </c>
      <c r="C40" s="20">
        <f>'Daily Feed Intake'!F38</f>
        <v>97.121369514521945</v>
      </c>
      <c r="D40" s="174">
        <f t="shared" si="17"/>
        <v>1.8203456624147172</v>
      </c>
      <c r="E40" s="170">
        <v>1.35</v>
      </c>
      <c r="F40" s="175">
        <f>F39-Dead!C38+'Theoritical Daily Growth'!C40/'Theoritical Daily Growth'!E40</f>
        <v>5407.2674309628692</v>
      </c>
      <c r="G40" s="21">
        <f>F40/Dead!B39</f>
        <v>108.14534861925739</v>
      </c>
      <c r="H40" s="20">
        <f>'Daily Feed Intake'!J38</f>
        <v>111.83135467458131</v>
      </c>
      <c r="I40" s="174">
        <f t="shared" si="18"/>
        <v>1.9575844707755035</v>
      </c>
      <c r="J40" s="170">
        <v>1.2</v>
      </c>
      <c r="K40" s="175">
        <f>K39-Dead!E38+'Theoritical Daily Growth'!H40/'Theoritical Daily Growth'!J40</f>
        <v>5805.9145883683113</v>
      </c>
      <c r="L40" s="21">
        <f>K40/Dead!D38</f>
        <v>116.11829176736623</v>
      </c>
      <c r="M40" s="20">
        <f>'Daily Feed Intake'!N38</f>
        <v>110.34322662709349</v>
      </c>
      <c r="N40" s="174">
        <f t="shared" si="19"/>
        <v>1.9617027085072427</v>
      </c>
      <c r="O40" s="170">
        <v>1.2</v>
      </c>
      <c r="P40" s="175">
        <f>P39-Dead!G38+'Theoritical Daily Growth'!M40/'Theoritical Daily Growth'!O40</f>
        <v>5716.8226627093472</v>
      </c>
      <c r="Q40" s="21">
        <f>P40/Dead!F38</f>
        <v>114.33645325418695</v>
      </c>
      <c r="R40" s="19">
        <f t="shared" si="0"/>
        <v>112.86669788027018</v>
      </c>
      <c r="S40" s="20">
        <f>'Daily Feed Intake'!R38</f>
        <v>116.81541791198599</v>
      </c>
      <c r="T40" s="175">
        <f t="shared" si="1"/>
        <v>2.1226992999060488</v>
      </c>
      <c r="U40" s="176">
        <v>1.3</v>
      </c>
      <c r="V40" s="175">
        <f>V39-Dead!I38+'Theoritical Daily Growth'!S40/'Theoritical Daily Growth'!U40</f>
        <v>5593.0123191082866</v>
      </c>
      <c r="W40" s="21">
        <f>V40/Dead!H38</f>
        <v>111.86024638216573</v>
      </c>
      <c r="X40" s="20">
        <f>'Daily Feed Intake'!V38</f>
        <v>109.21982891889107</v>
      </c>
      <c r="Y40" s="175">
        <f t="shared" si="2"/>
        <v>2.0526061584521771</v>
      </c>
      <c r="Z40" s="176">
        <v>1.2</v>
      </c>
      <c r="AA40" s="175">
        <f>AA39-Dead!K38+'Theoritical Daily Growth'!X40/'Theoritical Daily Growth'!Z40</f>
        <v>5412.0484458414912</v>
      </c>
      <c r="AB40" s="21">
        <f>AA40/Dead!J38</f>
        <v>108.24096891682983</v>
      </c>
      <c r="AC40" s="20">
        <f>'Daily Feed Intake'!Z38</f>
        <v>107.00401937545089</v>
      </c>
      <c r="AD40" s="175">
        <f t="shared" si="3"/>
        <v>1.9313647306041299</v>
      </c>
      <c r="AE40" s="176">
        <v>1.2</v>
      </c>
      <c r="AF40" s="175">
        <f>AF39-Dead!M38+'Theoritical Daily Growth'!AC40/'Theoritical Daily Growth'!AE40</f>
        <v>5629.5020766773187</v>
      </c>
      <c r="AG40" s="21">
        <f>AF40/Dead!L38</f>
        <v>112.59004153354637</v>
      </c>
      <c r="AH40" s="72">
        <f t="shared" si="4"/>
        <v>110.8970856108473</v>
      </c>
      <c r="AI40" s="20">
        <f>'Daily Feed Intake'!AH38</f>
        <v>106.02921508351265</v>
      </c>
      <c r="AJ40" s="175">
        <f t="shared" si="5"/>
        <v>1.9415643514799636</v>
      </c>
      <c r="AK40" s="176">
        <v>1.2</v>
      </c>
      <c r="AL40" s="175">
        <f>AL39-Dead!O38+'Theoritical Daily Growth'!AI40/'Theoritical Daily Growth'!AK40</f>
        <v>5549.3775523448467</v>
      </c>
      <c r="AM40" s="21">
        <f>AL40/Dead!N38</f>
        <v>110.98755104689694</v>
      </c>
      <c r="AN40" s="20">
        <f>'Daily Feed Intake'!AL38</f>
        <v>95.440938620760321</v>
      </c>
      <c r="AO40" s="175">
        <f t="shared" si="6"/>
        <v>1.7071928193350541</v>
      </c>
      <c r="AP40" s="176">
        <v>1.2</v>
      </c>
      <c r="AQ40" s="175">
        <f>AQ39-Dead!Q38+'Theoritical Daily Growth'!AN40/'Theoritical Daily Growth'!AP40</f>
        <v>5670.0530973118848</v>
      </c>
      <c r="AR40" s="21">
        <f>AQ40/Dead!P38</f>
        <v>113.40106194623769</v>
      </c>
      <c r="AS40" s="20">
        <f>'Daily Feed Intake'!AP38</f>
        <v>103.37270206429085</v>
      </c>
      <c r="AT40" s="175">
        <f t="shared" si="7"/>
        <v>1.9044091808553352</v>
      </c>
      <c r="AU40" s="176">
        <v>1.2</v>
      </c>
      <c r="AV40" s="175">
        <f>AV39-Dead!S38+'Theoritical Daily Growth'!AS40/'Theoritical Daily Growth'!AU40</f>
        <v>5514.2159474170694</v>
      </c>
      <c r="AW40" s="21">
        <f>AV40/Dead!R38</f>
        <v>110.28431894834139</v>
      </c>
      <c r="AX40" s="72">
        <f t="shared" si="8"/>
        <v>111.557643980492</v>
      </c>
      <c r="AY40" s="20">
        <f>'Daily Feed Intake'!AP38</f>
        <v>103.37270206429085</v>
      </c>
      <c r="AZ40" s="175">
        <f t="shared" si="9"/>
        <v>1.907694479699833</v>
      </c>
      <c r="BA40" s="176">
        <v>1.3</v>
      </c>
      <c r="BB40" s="175">
        <f>BB39-Dead!U38+'Theoritical Daily Growth'!AY40/'Theoritical Daily Growth'!BA40</f>
        <v>5498.2416437696038</v>
      </c>
      <c r="BC40" s="21">
        <f>BB40/Dead!T38</f>
        <v>109.96483287539208</v>
      </c>
      <c r="BD40" s="20">
        <f>'Daily Feed Intake'!AT38</f>
        <v>99.819246174386365</v>
      </c>
      <c r="BE40" s="175">
        <f t="shared" si="10"/>
        <v>1.9168444626484655</v>
      </c>
      <c r="BF40" s="176">
        <v>1.2</v>
      </c>
      <c r="BG40" s="175">
        <f>BG39-Dead!W38+'Theoritical Daily Growth'!BD40/'Theoritical Daily Growth'!BF40</f>
        <v>5290.6603132381615</v>
      </c>
      <c r="BH40" s="21">
        <f>BG40/Dead!V38</f>
        <v>105.81320626476322</v>
      </c>
      <c r="BI40" s="20">
        <f>'Daily Feed Intake'!AX38</f>
        <v>110.52069425901202</v>
      </c>
      <c r="BJ40" s="175">
        <f t="shared" si="11"/>
        <v>2.0370532162247557</v>
      </c>
      <c r="BK40" s="176">
        <v>1.2</v>
      </c>
      <c r="BL40" s="175">
        <f>BL39-Dead!Y38+'Theoritical Daily Growth'!BI40/'Theoritical Daily Growth'!BK40</f>
        <v>5517.6188408476255</v>
      </c>
      <c r="BM40" s="21">
        <f>BL40/Dead!X38</f>
        <v>110.35237681695251</v>
      </c>
      <c r="BN40" s="72">
        <f t="shared" si="12"/>
        <v>108.71013865236927</v>
      </c>
      <c r="BO40" s="20">
        <f>'Daily Feed Intake'!BB38</f>
        <v>104.64012890584716</v>
      </c>
      <c r="BP40" s="175">
        <f t="shared" si="13"/>
        <v>1.8925047531059089</v>
      </c>
      <c r="BQ40" s="176">
        <v>1.2</v>
      </c>
      <c r="BR40" s="175">
        <f>BR39-Dead!AA38+'Theoritical Daily Growth'!BO40/'Theoritical Daily Growth'!BQ40</f>
        <v>5616.3872195868144</v>
      </c>
      <c r="BS40" s="21">
        <f>BR40/Dead!Z38</f>
        <v>112.32774439173629</v>
      </c>
      <c r="BT40" s="20">
        <f>'Daily Feed Intake'!BF38</f>
        <v>87.495665669794789</v>
      </c>
      <c r="BU40" s="175">
        <f t="shared" si="14"/>
        <v>1.7537747892678461</v>
      </c>
      <c r="BV40" s="176">
        <v>1.2</v>
      </c>
      <c r="BW40" s="175">
        <f>BW39-Dead!AC38+'Theoritical Daily Growth'!BT40/'Theoritical Daily Growth'!BV40</f>
        <v>5061.904013268706</v>
      </c>
      <c r="BX40" s="21">
        <f>BW40/Dead!AB38</f>
        <v>101.23808026537412</v>
      </c>
      <c r="BY40" s="20">
        <f>'Daily Feed Intake'!BJ38</f>
        <v>97.120084562235746</v>
      </c>
      <c r="BZ40" s="175">
        <f t="shared" si="15"/>
        <v>1.9474405831674437</v>
      </c>
      <c r="CA40" s="176">
        <v>1.35</v>
      </c>
      <c r="CB40" s="175">
        <f>CB39-Dead!AE39+'Theoritical Daily Growth'!BY40/'Theoritical Daily Growth'!CA40</f>
        <v>5059.0035873064971</v>
      </c>
      <c r="CC40" s="21">
        <f>CB40/Dead!AD38</f>
        <v>101.18007174612994</v>
      </c>
      <c r="CD40" s="72">
        <f t="shared" si="16"/>
        <v>104.91529880108011</v>
      </c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  <c r="IW40" s="66"/>
      <c r="IX40" s="66"/>
      <c r="IY40" s="66"/>
      <c r="IZ40" s="66"/>
      <c r="JA40" s="66"/>
      <c r="JB40" s="66"/>
      <c r="JC40" s="66"/>
      <c r="JD40" s="66"/>
      <c r="JE40" s="66"/>
      <c r="JF40" s="66"/>
      <c r="JG40" s="66"/>
      <c r="JH40" s="66"/>
      <c r="JI40" s="66"/>
      <c r="JJ40" s="66"/>
      <c r="JK40" s="66"/>
      <c r="JL40" s="66"/>
      <c r="JM40" s="66"/>
      <c r="JN40" s="66"/>
      <c r="JO40" s="66"/>
      <c r="JP40" s="66"/>
      <c r="JQ40" s="66"/>
      <c r="JR40" s="66"/>
      <c r="JS40" s="66"/>
      <c r="JT40" s="66"/>
      <c r="JU40" s="66"/>
      <c r="JV40" s="66"/>
      <c r="JW40" s="66"/>
      <c r="JX40" s="66"/>
      <c r="JY40" s="66"/>
      <c r="JZ40" s="66"/>
      <c r="KA40" s="66"/>
      <c r="KB40" s="66"/>
      <c r="KC40" s="66"/>
      <c r="KD40" s="66"/>
      <c r="KE40" s="66"/>
      <c r="KF40" s="66"/>
      <c r="KG40" s="66"/>
      <c r="KH40" s="66"/>
      <c r="KI40" s="66"/>
      <c r="KJ40" s="66"/>
      <c r="KK40" s="66"/>
      <c r="KL40" s="66"/>
      <c r="KM40" s="66"/>
      <c r="KN40" s="66"/>
      <c r="KO40" s="66"/>
      <c r="KP40" s="66"/>
      <c r="KQ40" s="66"/>
      <c r="KR40" s="66"/>
      <c r="KS40" s="66"/>
      <c r="KT40" s="66"/>
      <c r="KU40" s="66"/>
      <c r="KV40" s="66"/>
      <c r="KW40" s="66"/>
      <c r="KX40" s="66"/>
      <c r="KY40" s="66"/>
      <c r="KZ40" s="66"/>
      <c r="LA40" s="66"/>
      <c r="LB40" s="66"/>
      <c r="LC40" s="66"/>
      <c r="LD40" s="66"/>
      <c r="LE40" s="66"/>
      <c r="LF40" s="66"/>
      <c r="LG40" s="66"/>
      <c r="LH40" s="66"/>
      <c r="LI40" s="66"/>
      <c r="LJ40" s="66"/>
      <c r="LK40" s="66"/>
      <c r="LL40" s="66"/>
      <c r="LM40" s="66"/>
      <c r="LN40" s="66"/>
      <c r="LO40" s="66"/>
      <c r="LP40" s="66"/>
      <c r="LQ40" s="66"/>
      <c r="LR40" s="66"/>
      <c r="LS40" s="66"/>
      <c r="LT40" s="66"/>
      <c r="LU40" s="66"/>
      <c r="LV40" s="66"/>
      <c r="LW40" s="66"/>
      <c r="LX40" s="66"/>
      <c r="LY40" s="66"/>
      <c r="LZ40" s="66"/>
      <c r="MA40" s="66"/>
      <c r="MB40" s="66"/>
      <c r="MC40" s="66"/>
      <c r="MD40" s="66"/>
      <c r="ME40" s="66"/>
      <c r="MF40" s="66"/>
      <c r="MG40" s="66"/>
      <c r="MH40" s="66"/>
      <c r="MI40" s="66"/>
      <c r="MJ40" s="66"/>
      <c r="MK40" s="66"/>
      <c r="ML40" s="66"/>
      <c r="MM40" s="66"/>
      <c r="MN40" s="66"/>
      <c r="MO40" s="66"/>
      <c r="MP40" s="66"/>
      <c r="MQ40" s="66"/>
      <c r="MR40" s="66"/>
      <c r="MS40" s="66"/>
      <c r="MT40" s="66"/>
      <c r="MU40" s="66"/>
      <c r="MV40" s="66"/>
      <c r="MW40" s="66"/>
      <c r="MX40" s="66"/>
      <c r="MY40" s="66"/>
      <c r="MZ40" s="66"/>
      <c r="NA40" s="66"/>
      <c r="NB40" s="66"/>
      <c r="NC40" s="66"/>
      <c r="ND40" s="66"/>
      <c r="NE40" s="66"/>
      <c r="NF40" s="66"/>
      <c r="NG40" s="66"/>
      <c r="NH40" s="66"/>
      <c r="NI40" s="66"/>
      <c r="NJ40" s="66"/>
      <c r="NK40" s="66"/>
      <c r="NL40" s="66"/>
      <c r="NM40" s="66"/>
      <c r="NN40" s="66"/>
      <c r="NO40" s="66"/>
      <c r="NP40" s="66"/>
      <c r="NQ40" s="66"/>
      <c r="NR40" s="66"/>
      <c r="NS40" s="66"/>
      <c r="NT40" s="66"/>
      <c r="NU40" s="66"/>
      <c r="NV40" s="66"/>
      <c r="NW40" s="66"/>
      <c r="NX40" s="66"/>
      <c r="NY40" s="66"/>
      <c r="NZ40" s="66"/>
      <c r="OA40" s="66"/>
      <c r="OB40" s="66"/>
      <c r="OC40" s="66"/>
      <c r="OD40" s="66"/>
      <c r="OE40" s="66"/>
      <c r="OF40" s="66"/>
      <c r="OG40" s="66"/>
      <c r="OH40" s="66"/>
      <c r="OI40" s="66"/>
      <c r="OJ40" s="66"/>
      <c r="OK40" s="66"/>
      <c r="OL40" s="66"/>
      <c r="OM40" s="66"/>
      <c r="ON40" s="66"/>
      <c r="OO40" s="66"/>
      <c r="OP40" s="66"/>
      <c r="OQ40" s="66"/>
      <c r="OR40" s="66"/>
      <c r="OS40" s="66"/>
      <c r="OT40" s="66"/>
      <c r="OU40" s="66"/>
      <c r="OV40" s="66"/>
      <c r="OW40" s="66"/>
      <c r="OX40" s="66"/>
      <c r="OY40" s="66"/>
      <c r="OZ40" s="66"/>
      <c r="PA40" s="66"/>
      <c r="PB40" s="66"/>
      <c r="PC40" s="66"/>
      <c r="PD40" s="66"/>
      <c r="PE40" s="66"/>
      <c r="PF40" s="66"/>
      <c r="PG40" s="66"/>
      <c r="PH40" s="66"/>
      <c r="PI40" s="66"/>
      <c r="PJ40" s="66"/>
      <c r="PK40" s="66"/>
      <c r="PL40" s="66"/>
      <c r="PM40" s="66"/>
      <c r="PN40" s="66"/>
      <c r="PO40" s="66"/>
      <c r="PP40" s="66"/>
      <c r="PQ40" s="66"/>
      <c r="PR40" s="66"/>
      <c r="PS40" s="66"/>
      <c r="PT40" s="66"/>
      <c r="PU40" s="66"/>
      <c r="PV40" s="66"/>
      <c r="PW40" s="66"/>
      <c r="PX40" s="66"/>
      <c r="PY40" s="66"/>
      <c r="PZ40" s="66"/>
      <c r="QA40" s="66"/>
      <c r="QB40" s="66"/>
      <c r="QC40" s="66"/>
      <c r="QD40" s="66"/>
      <c r="QE40" s="66"/>
      <c r="QF40" s="66"/>
      <c r="QG40" s="66"/>
      <c r="QH40" s="66"/>
      <c r="QI40" s="66"/>
      <c r="QJ40" s="66"/>
      <c r="QK40" s="66"/>
      <c r="QL40" s="66"/>
      <c r="QM40" s="66"/>
      <c r="QN40" s="66"/>
      <c r="QO40" s="66"/>
      <c r="QP40" s="66"/>
      <c r="QQ40" s="66"/>
      <c r="QR40" s="66"/>
      <c r="QS40" s="66"/>
      <c r="QT40" s="66"/>
      <c r="QU40" s="66"/>
      <c r="QV40" s="66"/>
      <c r="QW40" s="66"/>
      <c r="QX40" s="66"/>
      <c r="QY40" s="66"/>
      <c r="QZ40" s="66"/>
      <c r="RA40" s="66"/>
      <c r="RB40" s="66"/>
      <c r="RC40" s="66"/>
      <c r="RD40" s="66"/>
      <c r="RE40" s="66"/>
      <c r="RF40" s="66"/>
      <c r="RG40" s="66"/>
      <c r="RH40" s="66"/>
      <c r="RI40" s="66"/>
      <c r="RJ40" s="66"/>
      <c r="RK40" s="66"/>
      <c r="RL40" s="66"/>
      <c r="RM40" s="66"/>
      <c r="RN40" s="66"/>
      <c r="RO40" s="66"/>
      <c r="RP40" s="66"/>
      <c r="RQ40" s="66"/>
      <c r="RR40" s="66"/>
      <c r="RS40" s="66"/>
      <c r="RT40" s="66"/>
      <c r="RU40" s="66"/>
      <c r="RV40" s="66"/>
      <c r="RW40" s="66"/>
      <c r="RX40" s="66"/>
      <c r="RY40" s="66"/>
      <c r="RZ40" s="66"/>
      <c r="SA40" s="66"/>
      <c r="SB40" s="66"/>
      <c r="SC40" s="66"/>
      <c r="SD40" s="66"/>
      <c r="SE40" s="66"/>
      <c r="SF40" s="66"/>
      <c r="SG40" s="66"/>
      <c r="SH40" s="66"/>
      <c r="SI40" s="66"/>
      <c r="SJ40" s="66"/>
      <c r="SK40" s="66"/>
      <c r="SL40" s="66"/>
      <c r="SM40" s="66"/>
      <c r="SN40" s="66"/>
      <c r="SO40" s="66"/>
      <c r="SP40" s="66"/>
      <c r="SQ40" s="66"/>
      <c r="SR40" s="66"/>
      <c r="SS40" s="66"/>
      <c r="ST40" s="66"/>
      <c r="SU40" s="66"/>
      <c r="SV40" s="66"/>
      <c r="SW40" s="66"/>
      <c r="SX40" s="66"/>
      <c r="SY40" s="66"/>
      <c r="SZ40" s="66"/>
      <c r="TA40" s="66"/>
      <c r="TB40" s="66"/>
      <c r="TC40" s="66"/>
      <c r="TD40" s="66"/>
      <c r="TE40" s="66"/>
      <c r="TF40" s="66"/>
      <c r="TG40" s="66"/>
      <c r="TH40" s="66"/>
      <c r="TI40" s="66"/>
    </row>
    <row r="41" spans="1:529" x14ac:dyDescent="0.45">
      <c r="A41" s="18">
        <v>44206</v>
      </c>
      <c r="B41" s="16">
        <v>32</v>
      </c>
      <c r="C41" s="20">
        <f>'Daily Feed Intake'!F39</f>
        <v>0</v>
      </c>
      <c r="D41" s="174">
        <f t="shared" si="17"/>
        <v>0</v>
      </c>
      <c r="E41" s="170">
        <v>1.35</v>
      </c>
      <c r="F41" s="175">
        <f>F40-Dead!C39+'Theoritical Daily Growth'!C41/'Theoritical Daily Growth'!E41</f>
        <v>5407.2674309628692</v>
      </c>
      <c r="G41" s="21">
        <f>F41/Dead!B40</f>
        <v>108.14534861925739</v>
      </c>
      <c r="H41" s="20">
        <f>'Daily Feed Intake'!J39</f>
        <v>0</v>
      </c>
      <c r="I41" s="174">
        <f t="shared" si="18"/>
        <v>0</v>
      </c>
      <c r="J41" s="170">
        <v>1.2</v>
      </c>
      <c r="K41" s="175">
        <f>K40-Dead!E39+'Theoritical Daily Growth'!H41/'Theoritical Daily Growth'!J41</f>
        <v>5805.9145883683113</v>
      </c>
      <c r="L41" s="21">
        <f>K41/Dead!D39</f>
        <v>116.11829176736623</v>
      </c>
      <c r="M41" s="20">
        <f>'Daily Feed Intake'!N39</f>
        <v>0</v>
      </c>
      <c r="N41" s="174">
        <f t="shared" si="19"/>
        <v>0</v>
      </c>
      <c r="O41" s="170">
        <v>1.2</v>
      </c>
      <c r="P41" s="175">
        <f>P40-Dead!G39+'Theoritical Daily Growth'!M41/'Theoritical Daily Growth'!O41</f>
        <v>5716.8226627093472</v>
      </c>
      <c r="Q41" s="21">
        <f>P41/Dead!F39</f>
        <v>114.33645325418695</v>
      </c>
      <c r="R41" s="19">
        <f t="shared" si="0"/>
        <v>112.86669788027018</v>
      </c>
      <c r="S41" s="20">
        <f>'Daily Feed Intake'!R39</f>
        <v>0</v>
      </c>
      <c r="T41" s="175">
        <f t="shared" si="1"/>
        <v>0</v>
      </c>
      <c r="U41" s="176">
        <v>1.3</v>
      </c>
      <c r="V41" s="175">
        <f>V40-Dead!I39+'Theoritical Daily Growth'!S41/'Theoritical Daily Growth'!U41</f>
        <v>5593.0123191082866</v>
      </c>
      <c r="W41" s="21">
        <f>V41/Dead!H39</f>
        <v>111.86024638216573</v>
      </c>
      <c r="X41" s="20">
        <f>'Daily Feed Intake'!V39</f>
        <v>0</v>
      </c>
      <c r="Y41" s="175">
        <f t="shared" si="2"/>
        <v>0</v>
      </c>
      <c r="Z41" s="176">
        <v>1.2</v>
      </c>
      <c r="AA41" s="175">
        <f>AA40-Dead!K39+'Theoritical Daily Growth'!X41/'Theoritical Daily Growth'!Z41</f>
        <v>5412.0484458414912</v>
      </c>
      <c r="AB41" s="21">
        <f>AA41/Dead!J39</f>
        <v>108.24096891682983</v>
      </c>
      <c r="AC41" s="20">
        <f>'Daily Feed Intake'!Z39</f>
        <v>0</v>
      </c>
      <c r="AD41" s="175">
        <f t="shared" si="3"/>
        <v>0</v>
      </c>
      <c r="AE41" s="176">
        <v>1.2</v>
      </c>
      <c r="AF41" s="175">
        <f>AF40-Dead!M39+'Theoritical Daily Growth'!AC41/'Theoritical Daily Growth'!AE41</f>
        <v>5629.5020766773187</v>
      </c>
      <c r="AG41" s="21">
        <f>AF41/Dead!L39</f>
        <v>112.59004153354637</v>
      </c>
      <c r="AH41" s="72">
        <f t="shared" si="4"/>
        <v>110.8970856108473</v>
      </c>
      <c r="AI41" s="20">
        <f>'Daily Feed Intake'!AH39</f>
        <v>0</v>
      </c>
      <c r="AJ41" s="175">
        <f t="shared" si="5"/>
        <v>0</v>
      </c>
      <c r="AK41" s="176">
        <v>1.2</v>
      </c>
      <c r="AL41" s="175">
        <f>AL40-Dead!O39+'Theoritical Daily Growth'!AI41/'Theoritical Daily Growth'!AK41</f>
        <v>5549.3775523448467</v>
      </c>
      <c r="AM41" s="21">
        <f>AL41/Dead!N39</f>
        <v>110.98755104689694</v>
      </c>
      <c r="AN41" s="20">
        <f>'Daily Feed Intake'!AL39</f>
        <v>0</v>
      </c>
      <c r="AO41" s="175">
        <f t="shared" si="6"/>
        <v>0</v>
      </c>
      <c r="AP41" s="176">
        <v>1.2</v>
      </c>
      <c r="AQ41" s="175">
        <f>AQ40-Dead!Q39+'Theoritical Daily Growth'!AN41/'Theoritical Daily Growth'!AP41</f>
        <v>5670.0530973118848</v>
      </c>
      <c r="AR41" s="21">
        <f>AQ41/Dead!P39</f>
        <v>113.40106194623769</v>
      </c>
      <c r="AS41" s="20">
        <f>'Daily Feed Intake'!AP39</f>
        <v>0</v>
      </c>
      <c r="AT41" s="175">
        <f t="shared" si="7"/>
        <v>0</v>
      </c>
      <c r="AU41" s="176">
        <v>1.2</v>
      </c>
      <c r="AV41" s="175">
        <f>AV40-Dead!S39+'Theoritical Daily Growth'!AS41/'Theoritical Daily Growth'!AU41</f>
        <v>5514.2159474170694</v>
      </c>
      <c r="AW41" s="21">
        <f>AV41/Dead!R39</f>
        <v>110.28431894834139</v>
      </c>
      <c r="AX41" s="72">
        <f t="shared" si="8"/>
        <v>111.557643980492</v>
      </c>
      <c r="AY41" s="20">
        <f>'Daily Feed Intake'!AP39</f>
        <v>0</v>
      </c>
      <c r="AZ41" s="175">
        <f t="shared" si="9"/>
        <v>0</v>
      </c>
      <c r="BA41" s="176">
        <v>1.3</v>
      </c>
      <c r="BB41" s="175">
        <f>BB40-Dead!U39+'Theoritical Daily Growth'!AY41/'Theoritical Daily Growth'!BA41</f>
        <v>5498.2416437696038</v>
      </c>
      <c r="BC41" s="21">
        <f>BB41/Dead!T39</f>
        <v>109.96483287539208</v>
      </c>
      <c r="BD41" s="20">
        <f>'Daily Feed Intake'!AT39</f>
        <v>0</v>
      </c>
      <c r="BE41" s="175">
        <f t="shared" si="10"/>
        <v>0</v>
      </c>
      <c r="BF41" s="176">
        <v>1.2</v>
      </c>
      <c r="BG41" s="175">
        <f>BG40-Dead!W39+'Theoritical Daily Growth'!BD41/'Theoritical Daily Growth'!BF41</f>
        <v>5290.6603132381615</v>
      </c>
      <c r="BH41" s="21">
        <f>BG41/Dead!V39</f>
        <v>105.81320626476322</v>
      </c>
      <c r="BI41" s="20">
        <f>'Daily Feed Intake'!AX39</f>
        <v>0</v>
      </c>
      <c r="BJ41" s="175">
        <f t="shared" si="11"/>
        <v>0</v>
      </c>
      <c r="BK41" s="176">
        <v>1.2</v>
      </c>
      <c r="BL41" s="175">
        <f>BL40-Dead!Y39+'Theoritical Daily Growth'!BI41/'Theoritical Daily Growth'!BK41</f>
        <v>5517.6188408476255</v>
      </c>
      <c r="BM41" s="21">
        <f>BL41/Dead!X39</f>
        <v>110.35237681695251</v>
      </c>
      <c r="BN41" s="72">
        <f t="shared" si="12"/>
        <v>108.71013865236927</v>
      </c>
      <c r="BO41" s="20">
        <f>'Daily Feed Intake'!BB39</f>
        <v>0</v>
      </c>
      <c r="BP41" s="175">
        <f t="shared" si="13"/>
        <v>0</v>
      </c>
      <c r="BQ41" s="176">
        <v>1.2</v>
      </c>
      <c r="BR41" s="175">
        <f>BR40-Dead!AA39+'Theoritical Daily Growth'!BO41/'Theoritical Daily Growth'!BQ41</f>
        <v>5616.3872195868144</v>
      </c>
      <c r="BS41" s="21">
        <f>BR41/Dead!Z39</f>
        <v>112.32774439173629</v>
      </c>
      <c r="BT41" s="20">
        <f>'Daily Feed Intake'!BF39</f>
        <v>0</v>
      </c>
      <c r="BU41" s="175">
        <f t="shared" si="14"/>
        <v>0</v>
      </c>
      <c r="BV41" s="176">
        <v>1.2</v>
      </c>
      <c r="BW41" s="175">
        <f>BW40-Dead!AC39+'Theoritical Daily Growth'!BT41/'Theoritical Daily Growth'!BV41</f>
        <v>5061.904013268706</v>
      </c>
      <c r="BX41" s="21">
        <f>BW41/Dead!AB39</f>
        <v>101.23808026537412</v>
      </c>
      <c r="BY41" s="20">
        <f>'Daily Feed Intake'!BJ39</f>
        <v>0</v>
      </c>
      <c r="BZ41" s="175">
        <f t="shared" si="15"/>
        <v>0</v>
      </c>
      <c r="CA41" s="176">
        <v>1.35</v>
      </c>
      <c r="CB41" s="175">
        <f>CB40-Dead!AE40+'Theoritical Daily Growth'!BY41/'Theoritical Daily Growth'!CA41</f>
        <v>5059.0035873064971</v>
      </c>
      <c r="CC41" s="21">
        <f>CB41/Dead!AD39</f>
        <v>101.18007174612994</v>
      </c>
      <c r="CD41" s="72">
        <f t="shared" si="16"/>
        <v>104.91529880108011</v>
      </c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  <c r="IW41" s="66"/>
      <c r="IX41" s="66"/>
      <c r="IY41" s="66"/>
      <c r="IZ41" s="66"/>
      <c r="JA41" s="66"/>
      <c r="JB41" s="66"/>
      <c r="JC41" s="66"/>
      <c r="JD41" s="66"/>
      <c r="JE41" s="66"/>
      <c r="JF41" s="66"/>
      <c r="JG41" s="66"/>
      <c r="JH41" s="66"/>
      <c r="JI41" s="66"/>
      <c r="JJ41" s="66"/>
      <c r="JK41" s="66"/>
      <c r="JL41" s="66"/>
      <c r="JM41" s="66"/>
      <c r="JN41" s="66"/>
      <c r="JO41" s="66"/>
      <c r="JP41" s="66"/>
      <c r="JQ41" s="66"/>
      <c r="JR41" s="66"/>
      <c r="JS41" s="66"/>
      <c r="JT41" s="66"/>
      <c r="JU41" s="66"/>
      <c r="JV41" s="66"/>
      <c r="JW41" s="66"/>
      <c r="JX41" s="66"/>
      <c r="JY41" s="66"/>
      <c r="JZ41" s="66"/>
      <c r="KA41" s="66"/>
      <c r="KB41" s="66"/>
      <c r="KC41" s="66"/>
      <c r="KD41" s="66"/>
      <c r="KE41" s="66"/>
      <c r="KF41" s="66"/>
      <c r="KG41" s="66"/>
      <c r="KH41" s="66"/>
      <c r="KI41" s="66"/>
      <c r="KJ41" s="66"/>
      <c r="KK41" s="66"/>
      <c r="KL41" s="66"/>
      <c r="KM41" s="66"/>
      <c r="KN41" s="66"/>
      <c r="KO41" s="66"/>
      <c r="KP41" s="66"/>
      <c r="KQ41" s="66"/>
      <c r="KR41" s="66"/>
      <c r="KS41" s="66"/>
      <c r="KT41" s="66"/>
      <c r="KU41" s="66"/>
      <c r="KV41" s="66"/>
      <c r="KW41" s="66"/>
      <c r="KX41" s="66"/>
      <c r="KY41" s="66"/>
      <c r="KZ41" s="66"/>
      <c r="LA41" s="66"/>
      <c r="LB41" s="66"/>
      <c r="LC41" s="66"/>
      <c r="LD41" s="66"/>
      <c r="LE41" s="66"/>
      <c r="LF41" s="66"/>
      <c r="LG41" s="66"/>
      <c r="LH41" s="66"/>
      <c r="LI41" s="66"/>
      <c r="LJ41" s="66"/>
      <c r="LK41" s="66"/>
      <c r="LL41" s="66"/>
      <c r="LM41" s="66"/>
      <c r="LN41" s="66"/>
      <c r="LO41" s="66"/>
      <c r="LP41" s="66"/>
      <c r="LQ41" s="66"/>
      <c r="LR41" s="66"/>
      <c r="LS41" s="66"/>
      <c r="LT41" s="66"/>
      <c r="LU41" s="66"/>
      <c r="LV41" s="66"/>
      <c r="LW41" s="66"/>
      <c r="LX41" s="66"/>
      <c r="LY41" s="66"/>
      <c r="LZ41" s="66"/>
      <c r="MA41" s="66"/>
      <c r="MB41" s="66"/>
      <c r="MC41" s="66"/>
      <c r="MD41" s="66"/>
      <c r="ME41" s="66"/>
      <c r="MF41" s="66"/>
      <c r="MG41" s="66"/>
      <c r="MH41" s="66"/>
      <c r="MI41" s="66"/>
      <c r="MJ41" s="66"/>
      <c r="MK41" s="66"/>
      <c r="ML41" s="66"/>
      <c r="MM41" s="66"/>
      <c r="MN41" s="66"/>
      <c r="MO41" s="66"/>
      <c r="MP41" s="66"/>
      <c r="MQ41" s="66"/>
      <c r="MR41" s="66"/>
      <c r="MS41" s="66"/>
      <c r="MT41" s="66"/>
      <c r="MU41" s="66"/>
      <c r="MV41" s="66"/>
      <c r="MW41" s="66"/>
      <c r="MX41" s="66"/>
      <c r="MY41" s="66"/>
      <c r="MZ41" s="66"/>
      <c r="NA41" s="66"/>
      <c r="NB41" s="66"/>
      <c r="NC41" s="66"/>
      <c r="ND41" s="66"/>
      <c r="NE41" s="66"/>
      <c r="NF41" s="66"/>
      <c r="NG41" s="66"/>
      <c r="NH41" s="66"/>
      <c r="NI41" s="66"/>
      <c r="NJ41" s="66"/>
      <c r="NK41" s="66"/>
      <c r="NL41" s="66"/>
      <c r="NM41" s="66"/>
      <c r="NN41" s="66"/>
      <c r="NO41" s="66"/>
      <c r="NP41" s="66"/>
      <c r="NQ41" s="66"/>
      <c r="NR41" s="66"/>
      <c r="NS41" s="66"/>
      <c r="NT41" s="66"/>
      <c r="NU41" s="66"/>
      <c r="NV41" s="66"/>
      <c r="NW41" s="66"/>
      <c r="NX41" s="66"/>
      <c r="NY41" s="66"/>
      <c r="NZ41" s="66"/>
      <c r="OA41" s="66"/>
      <c r="OB41" s="66"/>
      <c r="OC41" s="66"/>
      <c r="OD41" s="66"/>
      <c r="OE41" s="66"/>
      <c r="OF41" s="66"/>
      <c r="OG41" s="66"/>
      <c r="OH41" s="66"/>
      <c r="OI41" s="66"/>
      <c r="OJ41" s="66"/>
      <c r="OK41" s="66"/>
      <c r="OL41" s="66"/>
      <c r="OM41" s="66"/>
      <c r="ON41" s="66"/>
      <c r="OO41" s="66"/>
      <c r="OP41" s="66"/>
      <c r="OQ41" s="66"/>
      <c r="OR41" s="66"/>
      <c r="OS41" s="66"/>
      <c r="OT41" s="66"/>
      <c r="OU41" s="66"/>
      <c r="OV41" s="66"/>
      <c r="OW41" s="66"/>
      <c r="OX41" s="66"/>
      <c r="OY41" s="66"/>
      <c r="OZ41" s="66"/>
      <c r="PA41" s="66"/>
      <c r="PB41" s="66"/>
      <c r="PC41" s="66"/>
      <c r="PD41" s="66"/>
      <c r="PE41" s="66"/>
      <c r="PF41" s="66"/>
      <c r="PG41" s="66"/>
      <c r="PH41" s="66"/>
      <c r="PI41" s="66"/>
      <c r="PJ41" s="66"/>
      <c r="PK41" s="66"/>
      <c r="PL41" s="66"/>
      <c r="PM41" s="66"/>
      <c r="PN41" s="66"/>
      <c r="PO41" s="66"/>
      <c r="PP41" s="66"/>
      <c r="PQ41" s="66"/>
      <c r="PR41" s="66"/>
      <c r="PS41" s="66"/>
      <c r="PT41" s="66"/>
      <c r="PU41" s="66"/>
      <c r="PV41" s="66"/>
      <c r="PW41" s="66"/>
      <c r="PX41" s="66"/>
      <c r="PY41" s="66"/>
      <c r="PZ41" s="66"/>
      <c r="QA41" s="66"/>
      <c r="QB41" s="66"/>
      <c r="QC41" s="66"/>
      <c r="QD41" s="66"/>
      <c r="QE41" s="66"/>
      <c r="QF41" s="66"/>
      <c r="QG41" s="66"/>
      <c r="QH41" s="66"/>
      <c r="QI41" s="66"/>
      <c r="QJ41" s="66"/>
      <c r="QK41" s="66"/>
      <c r="QL41" s="66"/>
      <c r="QM41" s="66"/>
      <c r="QN41" s="66"/>
      <c r="QO41" s="66"/>
      <c r="QP41" s="66"/>
      <c r="QQ41" s="66"/>
      <c r="QR41" s="66"/>
      <c r="QS41" s="66"/>
      <c r="QT41" s="66"/>
      <c r="QU41" s="66"/>
      <c r="QV41" s="66"/>
      <c r="QW41" s="66"/>
      <c r="QX41" s="66"/>
      <c r="QY41" s="66"/>
      <c r="QZ41" s="66"/>
      <c r="RA41" s="66"/>
      <c r="RB41" s="66"/>
      <c r="RC41" s="66"/>
      <c r="RD41" s="66"/>
      <c r="RE41" s="66"/>
      <c r="RF41" s="66"/>
      <c r="RG41" s="66"/>
      <c r="RH41" s="66"/>
      <c r="RI41" s="66"/>
      <c r="RJ41" s="66"/>
      <c r="RK41" s="66"/>
      <c r="RL41" s="66"/>
      <c r="RM41" s="66"/>
      <c r="RN41" s="66"/>
      <c r="RO41" s="66"/>
      <c r="RP41" s="66"/>
      <c r="RQ41" s="66"/>
      <c r="RR41" s="66"/>
      <c r="RS41" s="66"/>
      <c r="RT41" s="66"/>
      <c r="RU41" s="66"/>
      <c r="RV41" s="66"/>
      <c r="RW41" s="66"/>
      <c r="RX41" s="66"/>
      <c r="RY41" s="66"/>
      <c r="RZ41" s="66"/>
      <c r="SA41" s="66"/>
      <c r="SB41" s="66"/>
      <c r="SC41" s="66"/>
      <c r="SD41" s="66"/>
      <c r="SE41" s="66"/>
      <c r="SF41" s="66"/>
      <c r="SG41" s="66"/>
      <c r="SH41" s="66"/>
      <c r="SI41" s="66"/>
      <c r="SJ41" s="66"/>
      <c r="SK41" s="66"/>
      <c r="SL41" s="66"/>
      <c r="SM41" s="66"/>
      <c r="SN41" s="66"/>
      <c r="SO41" s="66"/>
      <c r="SP41" s="66"/>
      <c r="SQ41" s="66"/>
      <c r="SR41" s="66"/>
      <c r="SS41" s="66"/>
      <c r="ST41" s="66"/>
      <c r="SU41" s="66"/>
      <c r="SV41" s="66"/>
      <c r="SW41" s="66"/>
      <c r="SX41" s="66"/>
      <c r="SY41" s="66"/>
      <c r="SZ41" s="66"/>
      <c r="TA41" s="66"/>
      <c r="TB41" s="66"/>
      <c r="TC41" s="66"/>
      <c r="TD41" s="66"/>
      <c r="TE41" s="66"/>
      <c r="TF41" s="66"/>
      <c r="TG41" s="66"/>
      <c r="TH41" s="66"/>
      <c r="TI41" s="66"/>
    </row>
    <row r="42" spans="1:529" x14ac:dyDescent="0.45">
      <c r="A42" s="18">
        <v>44207</v>
      </c>
      <c r="B42" s="16">
        <v>33</v>
      </c>
      <c r="C42" s="20">
        <f>'Daily Feed Intake'!F40</f>
        <v>117.74104303582786</v>
      </c>
      <c r="D42" s="174">
        <f t="shared" si="17"/>
        <v>2.1774592164911986</v>
      </c>
      <c r="E42" s="170">
        <v>1.35</v>
      </c>
      <c r="F42" s="175">
        <f>F41-Dead!C40+'Theoritical Daily Growth'!C42/'Theoritical Daily Growth'!E42</f>
        <v>5494.4830183968161</v>
      </c>
      <c r="G42" s="21">
        <f>F42/Dead!B41</f>
        <v>109.88966036793632</v>
      </c>
      <c r="H42" s="20">
        <f>'Daily Feed Intake'!J40</f>
        <v>118.57610769556922</v>
      </c>
      <c r="I42" s="174">
        <f t="shared" si="18"/>
        <v>2.0423329673696378</v>
      </c>
      <c r="J42" s="170">
        <v>1.2</v>
      </c>
      <c r="K42" s="175">
        <f>K41-Dead!E40+'Theoritical Daily Growth'!H42/'Theoritical Daily Growth'!J42</f>
        <v>5904.7280114479527</v>
      </c>
      <c r="L42" s="21">
        <f>K42/Dead!D40</f>
        <v>118.09456022895905</v>
      </c>
      <c r="M42" s="20">
        <f>'Daily Feed Intake'!N40</f>
        <v>117.64468942124232</v>
      </c>
      <c r="N42" s="174">
        <f t="shared" si="19"/>
        <v>2.0578684413045534</v>
      </c>
      <c r="O42" s="170">
        <v>1.2</v>
      </c>
      <c r="P42" s="175">
        <f>P41-Dead!G40+'Theoritical Daily Growth'!M42/'Theoritical Daily Growth'!O42</f>
        <v>5814.8599038937155</v>
      </c>
      <c r="Q42" s="21">
        <f>P42/Dead!F40</f>
        <v>116.29719807787431</v>
      </c>
      <c r="R42" s="19">
        <f t="shared" si="0"/>
        <v>114.76047289158988</v>
      </c>
      <c r="S42" s="20">
        <f>'Daily Feed Intake'!R40</f>
        <v>119.81449036380501</v>
      </c>
      <c r="T42" s="175">
        <f t="shared" si="1"/>
        <v>2.1422175301574775</v>
      </c>
      <c r="U42" s="176">
        <v>1.3</v>
      </c>
      <c r="V42" s="175">
        <f>V41-Dead!I40+'Theoritical Daily Growth'!S42/'Theoritical Daily Growth'!U42</f>
        <v>5685.1773116958293</v>
      </c>
      <c r="W42" s="21">
        <f>V42/Dead!H40</f>
        <v>113.70354623391658</v>
      </c>
      <c r="X42" s="20">
        <f>'Daily Feed Intake'!V40</f>
        <v>118.29949500154591</v>
      </c>
      <c r="Y42" s="175">
        <f t="shared" si="2"/>
        <v>2.1858543245754731</v>
      </c>
      <c r="Z42" s="176">
        <v>1.2</v>
      </c>
      <c r="AA42" s="175">
        <f>AA41-Dead!K40+'Theoritical Daily Growth'!X42/'Theoritical Daily Growth'!Z42</f>
        <v>5510.6313583427791</v>
      </c>
      <c r="AB42" s="21">
        <f>AA42/Dead!J40</f>
        <v>110.21262716685558</v>
      </c>
      <c r="AC42" s="20">
        <f>'Daily Feed Intake'!Z40</f>
        <v>118.1964340925487</v>
      </c>
      <c r="AD42" s="175">
        <f t="shared" si="3"/>
        <v>2.0995894926876262</v>
      </c>
      <c r="AE42" s="176">
        <v>1.2</v>
      </c>
      <c r="AF42" s="175">
        <f>AF41-Dead!M40+'Theoritical Daily Growth'!AC42/'Theoritical Daily Growth'!AE42</f>
        <v>5727.9991050877761</v>
      </c>
      <c r="AG42" s="21">
        <f>AF42/Dead!L40</f>
        <v>114.55998210175552</v>
      </c>
      <c r="AH42" s="72">
        <f t="shared" si="4"/>
        <v>112.82538516750922</v>
      </c>
      <c r="AI42" s="20">
        <f>'Daily Feed Intake'!AH40</f>
        <v>115.86923967619633</v>
      </c>
      <c r="AJ42" s="175">
        <f t="shared" si="5"/>
        <v>2.0879682195571045</v>
      </c>
      <c r="AK42" s="176">
        <v>1.2</v>
      </c>
      <c r="AL42" s="175">
        <f>AL41-Dead!O40+'Theoritical Daily Growth'!AI42/'Theoritical Daily Growth'!AK42</f>
        <v>5645.9352520750099</v>
      </c>
      <c r="AM42" s="21">
        <f>AL42/Dead!N40</f>
        <v>112.9187050415002</v>
      </c>
      <c r="AN42" s="20">
        <f>'Daily Feed Intake'!AL40</f>
        <v>111.94347986474024</v>
      </c>
      <c r="AO42" s="175">
        <f t="shared" si="6"/>
        <v>1.9742933257152657</v>
      </c>
      <c r="AP42" s="176">
        <v>1.2</v>
      </c>
      <c r="AQ42" s="175">
        <f>AQ41-Dead!Q40+'Theoritical Daily Growth'!AN42/'Theoritical Daily Growth'!AP42</f>
        <v>5763.3393305325017</v>
      </c>
      <c r="AR42" s="21">
        <f>AQ42/Dead!P40</f>
        <v>115.26678661065003</v>
      </c>
      <c r="AS42" s="20">
        <f>'Daily Feed Intake'!AP40</f>
        <v>114.45414398685426</v>
      </c>
      <c r="AT42" s="175">
        <f t="shared" si="7"/>
        <v>2.0756195455215365</v>
      </c>
      <c r="AU42" s="176">
        <v>1.2</v>
      </c>
      <c r="AV42" s="175">
        <f>AV41-Dead!S40+'Theoritical Daily Growth'!AS42/'Theoritical Daily Growth'!AU42</f>
        <v>5609.5944007394482</v>
      </c>
      <c r="AW42" s="21">
        <f>AV42/Dead!R40</f>
        <v>112.19188801478896</v>
      </c>
      <c r="AX42" s="72">
        <f t="shared" si="8"/>
        <v>113.45912655564639</v>
      </c>
      <c r="AY42" s="20">
        <f>'Daily Feed Intake'!AP40</f>
        <v>114.45414398685426</v>
      </c>
      <c r="AZ42" s="175">
        <f t="shared" si="9"/>
        <v>2.0816499419691619</v>
      </c>
      <c r="BA42" s="176">
        <v>1.3</v>
      </c>
      <c r="BB42" s="175">
        <f>BB41-Dead!U40+'Theoritical Daily Growth'!AY42/'Theoritical Daily Growth'!BA42</f>
        <v>5586.2832929902606</v>
      </c>
      <c r="BC42" s="21">
        <f>BB42/Dead!T40</f>
        <v>111.72566585980522</v>
      </c>
      <c r="BD42" s="20">
        <f>'Daily Feed Intake'!AT40</f>
        <v>109.14450035945363</v>
      </c>
      <c r="BE42" s="175">
        <f t="shared" si="10"/>
        <v>2.0629655637946538</v>
      </c>
      <c r="BF42" s="176">
        <v>1.2</v>
      </c>
      <c r="BG42" s="175">
        <f>BG41-Dead!W40+'Theoritical Daily Growth'!BD42/'Theoritical Daily Growth'!BF42</f>
        <v>5381.614063537706</v>
      </c>
      <c r="BH42" s="21">
        <f>BG42/Dead!V40</f>
        <v>107.63228127075412</v>
      </c>
      <c r="BI42" s="20">
        <f>'Daily Feed Intake'!AX40</f>
        <v>113.30389236931293</v>
      </c>
      <c r="BJ42" s="175">
        <f t="shared" si="11"/>
        <v>2.0534925596982156</v>
      </c>
      <c r="BK42" s="176">
        <v>1.2</v>
      </c>
      <c r="BL42" s="175">
        <f>BL41-Dead!Y40+'Theoritical Daily Growth'!BI42/'Theoritical Daily Growth'!BK42</f>
        <v>5612.0387511553863</v>
      </c>
      <c r="BM42" s="21">
        <f>BL42/Dead!X40</f>
        <v>112.24077502310773</v>
      </c>
      <c r="BN42" s="72">
        <f t="shared" si="12"/>
        <v>110.5329073845557</v>
      </c>
      <c r="BO42" s="20">
        <f>'Daily Feed Intake'!BB40</f>
        <v>114.63590801278745</v>
      </c>
      <c r="BP42" s="175">
        <f t="shared" si="13"/>
        <v>2.0410969459691382</v>
      </c>
      <c r="BQ42" s="176">
        <v>1.2</v>
      </c>
      <c r="BR42" s="175">
        <f>BR41-Dead!AA40+'Theoritical Daily Growth'!BO42/'Theoritical Daily Growth'!BQ42</f>
        <v>5711.9171429308035</v>
      </c>
      <c r="BS42" s="21">
        <f>BR42/Dead!Z40</f>
        <v>114.23834285861606</v>
      </c>
      <c r="BT42" s="20">
        <f>'Daily Feed Intake'!BF40</f>
        <v>108.30215324327111</v>
      </c>
      <c r="BU42" s="175">
        <f t="shared" si="14"/>
        <v>2.1395536730720304</v>
      </c>
      <c r="BV42" s="176">
        <v>1.2</v>
      </c>
      <c r="BW42" s="175">
        <f>BW41-Dead!AC40+'Theoritical Daily Growth'!BT42/'Theoritical Daily Growth'!BV42</f>
        <v>5152.1558076380988</v>
      </c>
      <c r="BX42" s="21">
        <f>BW42/Dead!AB40</f>
        <v>103.04311615276198</v>
      </c>
      <c r="BY42" s="20">
        <f>'Daily Feed Intake'!BJ40</f>
        <v>103.62920387748788</v>
      </c>
      <c r="BZ42" s="175">
        <f t="shared" si="15"/>
        <v>2.0484113539176576</v>
      </c>
      <c r="CA42" s="176">
        <v>1.35</v>
      </c>
      <c r="CB42" s="175">
        <f>CB41-Dead!AE41+'Theoritical Daily Growth'!BY42/'Theoritical Daily Growth'!CA42</f>
        <v>5135.7659605490808</v>
      </c>
      <c r="CC42" s="21">
        <f>CB42/Dead!AD40</f>
        <v>102.71531921098162</v>
      </c>
      <c r="CD42" s="72">
        <f t="shared" si="16"/>
        <v>106.66559274078656</v>
      </c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  <c r="IW42" s="66"/>
      <c r="IX42" s="66"/>
      <c r="IY42" s="66"/>
      <c r="IZ42" s="66"/>
      <c r="JA42" s="66"/>
      <c r="JB42" s="66"/>
      <c r="JC42" s="66"/>
      <c r="JD42" s="66"/>
      <c r="JE42" s="66"/>
      <c r="JF42" s="66"/>
      <c r="JG42" s="66"/>
      <c r="JH42" s="66"/>
      <c r="JI42" s="66"/>
      <c r="JJ42" s="66"/>
      <c r="JK42" s="66"/>
      <c r="JL42" s="66"/>
      <c r="JM42" s="66"/>
      <c r="JN42" s="66"/>
      <c r="JO42" s="66"/>
      <c r="JP42" s="66"/>
      <c r="JQ42" s="66"/>
      <c r="JR42" s="66"/>
      <c r="JS42" s="66"/>
      <c r="JT42" s="66"/>
      <c r="JU42" s="66"/>
      <c r="JV42" s="66"/>
      <c r="JW42" s="66"/>
      <c r="JX42" s="66"/>
      <c r="JY42" s="66"/>
      <c r="JZ42" s="66"/>
      <c r="KA42" s="66"/>
      <c r="KB42" s="66"/>
      <c r="KC42" s="66"/>
      <c r="KD42" s="66"/>
      <c r="KE42" s="66"/>
      <c r="KF42" s="66"/>
      <c r="KG42" s="66"/>
      <c r="KH42" s="66"/>
      <c r="KI42" s="66"/>
      <c r="KJ42" s="66"/>
      <c r="KK42" s="66"/>
      <c r="KL42" s="66"/>
      <c r="KM42" s="66"/>
      <c r="KN42" s="66"/>
      <c r="KO42" s="66"/>
      <c r="KP42" s="66"/>
      <c r="KQ42" s="66"/>
      <c r="KR42" s="66"/>
      <c r="KS42" s="66"/>
      <c r="KT42" s="66"/>
      <c r="KU42" s="66"/>
      <c r="KV42" s="66"/>
      <c r="KW42" s="66"/>
      <c r="KX42" s="66"/>
      <c r="KY42" s="66"/>
      <c r="KZ42" s="66"/>
      <c r="LA42" s="66"/>
      <c r="LB42" s="66"/>
      <c r="LC42" s="66"/>
      <c r="LD42" s="66"/>
      <c r="LE42" s="66"/>
      <c r="LF42" s="66"/>
      <c r="LG42" s="66"/>
      <c r="LH42" s="66"/>
      <c r="LI42" s="66"/>
      <c r="LJ42" s="66"/>
      <c r="LK42" s="66"/>
      <c r="LL42" s="66"/>
      <c r="LM42" s="66"/>
      <c r="LN42" s="66"/>
      <c r="LO42" s="66"/>
      <c r="LP42" s="66"/>
      <c r="LQ42" s="66"/>
      <c r="LR42" s="66"/>
      <c r="LS42" s="66"/>
      <c r="LT42" s="66"/>
      <c r="LU42" s="66"/>
      <c r="LV42" s="66"/>
      <c r="LW42" s="66"/>
      <c r="LX42" s="66"/>
      <c r="LY42" s="66"/>
      <c r="LZ42" s="66"/>
      <c r="MA42" s="66"/>
      <c r="MB42" s="66"/>
      <c r="MC42" s="66"/>
      <c r="MD42" s="66"/>
      <c r="ME42" s="66"/>
      <c r="MF42" s="66"/>
      <c r="MG42" s="66"/>
      <c r="MH42" s="66"/>
      <c r="MI42" s="66"/>
      <c r="MJ42" s="66"/>
      <c r="MK42" s="66"/>
      <c r="ML42" s="66"/>
      <c r="MM42" s="66"/>
      <c r="MN42" s="66"/>
      <c r="MO42" s="66"/>
      <c r="MP42" s="66"/>
      <c r="MQ42" s="66"/>
      <c r="MR42" s="66"/>
      <c r="MS42" s="66"/>
      <c r="MT42" s="66"/>
      <c r="MU42" s="66"/>
      <c r="MV42" s="66"/>
      <c r="MW42" s="66"/>
      <c r="MX42" s="66"/>
      <c r="MY42" s="66"/>
      <c r="MZ42" s="66"/>
      <c r="NA42" s="66"/>
      <c r="NB42" s="66"/>
      <c r="NC42" s="66"/>
      <c r="ND42" s="66"/>
      <c r="NE42" s="66"/>
      <c r="NF42" s="66"/>
      <c r="NG42" s="66"/>
      <c r="NH42" s="66"/>
      <c r="NI42" s="66"/>
      <c r="NJ42" s="66"/>
      <c r="NK42" s="66"/>
      <c r="NL42" s="66"/>
      <c r="NM42" s="66"/>
      <c r="NN42" s="66"/>
      <c r="NO42" s="66"/>
      <c r="NP42" s="66"/>
      <c r="NQ42" s="66"/>
      <c r="NR42" s="66"/>
      <c r="NS42" s="66"/>
      <c r="NT42" s="66"/>
      <c r="NU42" s="66"/>
      <c r="NV42" s="66"/>
      <c r="NW42" s="66"/>
      <c r="NX42" s="66"/>
      <c r="NY42" s="66"/>
      <c r="NZ42" s="66"/>
      <c r="OA42" s="66"/>
      <c r="OB42" s="66"/>
      <c r="OC42" s="66"/>
      <c r="OD42" s="66"/>
      <c r="OE42" s="66"/>
      <c r="OF42" s="66"/>
      <c r="OG42" s="66"/>
      <c r="OH42" s="66"/>
      <c r="OI42" s="66"/>
      <c r="OJ42" s="66"/>
      <c r="OK42" s="66"/>
      <c r="OL42" s="66"/>
      <c r="OM42" s="66"/>
      <c r="ON42" s="66"/>
      <c r="OO42" s="66"/>
      <c r="OP42" s="66"/>
      <c r="OQ42" s="66"/>
      <c r="OR42" s="66"/>
      <c r="OS42" s="66"/>
      <c r="OT42" s="66"/>
      <c r="OU42" s="66"/>
      <c r="OV42" s="66"/>
      <c r="OW42" s="66"/>
      <c r="OX42" s="66"/>
      <c r="OY42" s="66"/>
      <c r="OZ42" s="66"/>
      <c r="PA42" s="66"/>
      <c r="PB42" s="66"/>
      <c r="PC42" s="66"/>
      <c r="PD42" s="66"/>
      <c r="PE42" s="66"/>
      <c r="PF42" s="66"/>
      <c r="PG42" s="66"/>
      <c r="PH42" s="66"/>
      <c r="PI42" s="66"/>
      <c r="PJ42" s="66"/>
      <c r="PK42" s="66"/>
      <c r="PL42" s="66"/>
      <c r="PM42" s="66"/>
      <c r="PN42" s="66"/>
      <c r="PO42" s="66"/>
      <c r="PP42" s="66"/>
      <c r="PQ42" s="66"/>
      <c r="PR42" s="66"/>
      <c r="PS42" s="66"/>
      <c r="PT42" s="66"/>
      <c r="PU42" s="66"/>
      <c r="PV42" s="66"/>
      <c r="PW42" s="66"/>
      <c r="PX42" s="66"/>
      <c r="PY42" s="66"/>
      <c r="PZ42" s="66"/>
      <c r="QA42" s="66"/>
      <c r="QB42" s="66"/>
      <c r="QC42" s="66"/>
      <c r="QD42" s="66"/>
      <c r="QE42" s="66"/>
      <c r="QF42" s="66"/>
      <c r="QG42" s="66"/>
      <c r="QH42" s="66"/>
      <c r="QI42" s="66"/>
      <c r="QJ42" s="66"/>
      <c r="QK42" s="66"/>
      <c r="QL42" s="66"/>
      <c r="QM42" s="66"/>
      <c r="QN42" s="66"/>
      <c r="QO42" s="66"/>
      <c r="QP42" s="66"/>
      <c r="QQ42" s="66"/>
      <c r="QR42" s="66"/>
      <c r="QS42" s="66"/>
      <c r="QT42" s="66"/>
      <c r="QU42" s="66"/>
      <c r="QV42" s="66"/>
      <c r="QW42" s="66"/>
      <c r="QX42" s="66"/>
      <c r="QY42" s="66"/>
      <c r="QZ42" s="66"/>
      <c r="RA42" s="66"/>
      <c r="RB42" s="66"/>
      <c r="RC42" s="66"/>
      <c r="RD42" s="66"/>
      <c r="RE42" s="66"/>
      <c r="RF42" s="66"/>
      <c r="RG42" s="66"/>
      <c r="RH42" s="66"/>
      <c r="RI42" s="66"/>
      <c r="RJ42" s="66"/>
      <c r="RK42" s="66"/>
      <c r="RL42" s="66"/>
      <c r="RM42" s="66"/>
      <c r="RN42" s="66"/>
      <c r="RO42" s="66"/>
      <c r="RP42" s="66"/>
      <c r="RQ42" s="66"/>
      <c r="RR42" s="66"/>
      <c r="RS42" s="66"/>
      <c r="RT42" s="66"/>
      <c r="RU42" s="66"/>
      <c r="RV42" s="66"/>
      <c r="RW42" s="66"/>
      <c r="RX42" s="66"/>
      <c r="RY42" s="66"/>
      <c r="RZ42" s="66"/>
      <c r="SA42" s="66"/>
      <c r="SB42" s="66"/>
      <c r="SC42" s="66"/>
      <c r="SD42" s="66"/>
      <c r="SE42" s="66"/>
      <c r="SF42" s="66"/>
      <c r="SG42" s="66"/>
      <c r="SH42" s="66"/>
      <c r="SI42" s="66"/>
      <c r="SJ42" s="66"/>
      <c r="SK42" s="66"/>
      <c r="SL42" s="66"/>
      <c r="SM42" s="66"/>
      <c r="SN42" s="66"/>
      <c r="SO42" s="66"/>
      <c r="SP42" s="66"/>
      <c r="SQ42" s="66"/>
      <c r="SR42" s="66"/>
      <c r="SS42" s="66"/>
      <c r="ST42" s="66"/>
      <c r="SU42" s="66"/>
      <c r="SV42" s="66"/>
      <c r="SW42" s="66"/>
      <c r="SX42" s="66"/>
      <c r="SY42" s="66"/>
      <c r="SZ42" s="66"/>
      <c r="TA42" s="66"/>
      <c r="TB42" s="66"/>
      <c r="TC42" s="66"/>
      <c r="TD42" s="66"/>
      <c r="TE42" s="66"/>
      <c r="TF42" s="66"/>
      <c r="TG42" s="66"/>
      <c r="TH42" s="66"/>
      <c r="TI42" s="66"/>
    </row>
    <row r="43" spans="1:529" x14ac:dyDescent="0.45">
      <c r="A43" s="18">
        <v>44208</v>
      </c>
      <c r="B43" s="16">
        <v>34</v>
      </c>
      <c r="C43" s="20">
        <f>'Daily Feed Intake'!F41</f>
        <v>91.265210939156248</v>
      </c>
      <c r="D43" s="174">
        <f t="shared" si="17"/>
        <v>1.6610336338028335</v>
      </c>
      <c r="E43" s="170">
        <v>1.35</v>
      </c>
      <c r="F43" s="175">
        <f>F42-Dead!C41+'Theoritical Daily Growth'!C43/'Theoritical Daily Growth'!E43</f>
        <v>5562.0868783517462</v>
      </c>
      <c r="G43" s="21">
        <f>F43/Dead!B42</f>
        <v>111.24173756703493</v>
      </c>
      <c r="H43" s="20">
        <f>'Daily Feed Intake'!J41</f>
        <v>108.5125079499682</v>
      </c>
      <c r="I43" s="174">
        <f t="shared" si="18"/>
        <v>1.8377223767053554</v>
      </c>
      <c r="J43" s="170">
        <v>1.2</v>
      </c>
      <c r="K43" s="175">
        <f>K42-Dead!E41+'Theoritical Daily Growth'!H43/'Theoritical Daily Growth'!J43</f>
        <v>5995.1551014062597</v>
      </c>
      <c r="L43" s="21">
        <f>K43/Dead!D41</f>
        <v>119.90310202812519</v>
      </c>
      <c r="M43" s="20">
        <f>'Daily Feed Intake'!N41</f>
        <v>109.3689845240619</v>
      </c>
      <c r="N43" s="174">
        <f t="shared" si="19"/>
        <v>1.8808533022580101</v>
      </c>
      <c r="O43" s="170">
        <v>1.2</v>
      </c>
      <c r="P43" s="175">
        <f>P42-Dead!G41+'Theoritical Daily Growth'!M43/'Theoritical Daily Growth'!O43</f>
        <v>5906.0007243304335</v>
      </c>
      <c r="Q43" s="21">
        <f>P43/Dead!F41</f>
        <v>118.12001448660867</v>
      </c>
      <c r="R43" s="19">
        <f t="shared" si="0"/>
        <v>116.42161802725627</v>
      </c>
      <c r="S43" s="20">
        <f>'Daily Feed Intake'!R41</f>
        <v>118.15520972894981</v>
      </c>
      <c r="T43" s="175">
        <f t="shared" si="1"/>
        <v>2.0783029842512573</v>
      </c>
      <c r="U43" s="176">
        <v>1.3</v>
      </c>
      <c r="V43" s="175">
        <f>V42-Dead!I41+'Theoritical Daily Growth'!S43/'Theoritical Daily Growth'!U43</f>
        <v>5776.0659345642525</v>
      </c>
      <c r="W43" s="21">
        <f>V43/Dead!H41</f>
        <v>115.52131869128505</v>
      </c>
      <c r="X43" s="20">
        <f>'Daily Feed Intake'!V41</f>
        <v>114.46562918684943</v>
      </c>
      <c r="Y43" s="175">
        <f t="shared" si="2"/>
        <v>2.0771781261244238</v>
      </c>
      <c r="Z43" s="176">
        <v>1.2</v>
      </c>
      <c r="AA43" s="175">
        <f>AA42-Dead!K41+'Theoritical Daily Growth'!X43/'Theoritical Daily Growth'!Z43</f>
        <v>5606.0193826651539</v>
      </c>
      <c r="AB43" s="21">
        <f>AA43/Dead!J41</f>
        <v>112.12038765330308</v>
      </c>
      <c r="AC43" s="20">
        <f>'Daily Feed Intake'!Z41</f>
        <v>105.27259610429763</v>
      </c>
      <c r="AD43" s="175">
        <f t="shared" si="3"/>
        <v>1.8378598559973838</v>
      </c>
      <c r="AE43" s="176">
        <v>1.2</v>
      </c>
      <c r="AF43" s="175">
        <f>AF42-Dead!M41+'Theoritical Daily Growth'!AC43/'Theoritical Daily Growth'!AE43</f>
        <v>5815.7262685080241</v>
      </c>
      <c r="AG43" s="21">
        <f>AF43/Dead!L41</f>
        <v>116.31452537016048</v>
      </c>
      <c r="AH43" s="72">
        <f t="shared" si="4"/>
        <v>114.65207723824953</v>
      </c>
      <c r="AI43" s="20">
        <f>'Daily Feed Intake'!AH41</f>
        <v>88.306920791064655</v>
      </c>
      <c r="AJ43" s="175">
        <f t="shared" si="5"/>
        <v>1.5640795873209818</v>
      </c>
      <c r="AK43" s="176">
        <v>1.2</v>
      </c>
      <c r="AL43" s="175">
        <f>AL42-Dead!O41+'Theoritical Daily Growth'!AI43/'Theoritical Daily Growth'!AK43</f>
        <v>5719.52435273423</v>
      </c>
      <c r="AM43" s="21">
        <f>AL43/Dead!N41</f>
        <v>114.3904870546846</v>
      </c>
      <c r="AN43" s="20">
        <f>'Daily Feed Intake'!AL41</f>
        <v>105.10671277794856</v>
      </c>
      <c r="AO43" s="175">
        <f t="shared" si="6"/>
        <v>1.8237120313413382</v>
      </c>
      <c r="AP43" s="176">
        <v>1.2</v>
      </c>
      <c r="AQ43" s="175">
        <f>AQ42-Dead!Q41+'Theoritical Daily Growth'!AN43/'Theoritical Daily Growth'!AP43</f>
        <v>5850.9282578474586</v>
      </c>
      <c r="AR43" s="21">
        <f>AQ43/Dead!P41</f>
        <v>117.01856515694917</v>
      </c>
      <c r="AS43" s="20">
        <f>'Daily Feed Intake'!AP41</f>
        <v>99.716545137105882</v>
      </c>
      <c r="AT43" s="175">
        <f t="shared" si="7"/>
        <v>1.7776070427473578</v>
      </c>
      <c r="AU43" s="176">
        <v>1.2</v>
      </c>
      <c r="AV43" s="175">
        <f>AV42-Dead!S41+'Theoritical Daily Growth'!AS43/'Theoritical Daily Growth'!AU43</f>
        <v>5692.6915216870366</v>
      </c>
      <c r="AW43" s="21">
        <f>AV43/Dead!R41</f>
        <v>113.85383043374073</v>
      </c>
      <c r="AX43" s="72">
        <f t="shared" si="8"/>
        <v>115.08762754845816</v>
      </c>
      <c r="AY43" s="20">
        <f>'Daily Feed Intake'!AP41</f>
        <v>99.716545137105882</v>
      </c>
      <c r="AZ43" s="175">
        <f t="shared" si="9"/>
        <v>1.7850248529685464</v>
      </c>
      <c r="BA43" s="176">
        <v>1.3</v>
      </c>
      <c r="BB43" s="175">
        <f>BB42-Dead!U41+'Theoritical Daily Growth'!AY43/'Theoritical Daily Growth'!BA43</f>
        <v>5662.9883277111112</v>
      </c>
      <c r="BC43" s="21">
        <f>BB43/Dead!T41</f>
        <v>113.25976655422222</v>
      </c>
      <c r="BD43" s="20">
        <f>'Daily Feed Intake'!AT41</f>
        <v>105.98130841121495</v>
      </c>
      <c r="BE43" s="175">
        <f t="shared" si="10"/>
        <v>1.9693219758970628</v>
      </c>
      <c r="BF43" s="176">
        <v>1.2</v>
      </c>
      <c r="BG43" s="175">
        <f>BG42-Dead!W41+'Theoritical Daily Growth'!BD43/'Theoritical Daily Growth'!BF43</f>
        <v>5469.9318205470518</v>
      </c>
      <c r="BH43" s="21">
        <f>BG43/Dead!V41</f>
        <v>109.39863641094104</v>
      </c>
      <c r="BI43" s="20">
        <f>'Daily Feed Intake'!AX41</f>
        <v>101.75002567525932</v>
      </c>
      <c r="BJ43" s="175">
        <f t="shared" si="11"/>
        <v>1.8130670543625771</v>
      </c>
      <c r="BK43" s="176">
        <v>1.2</v>
      </c>
      <c r="BL43" s="175">
        <f>BL42-Dead!Y41+'Theoritical Daily Growth'!BI43/'Theoritical Daily Growth'!BK43</f>
        <v>5696.8304392181026</v>
      </c>
      <c r="BM43" s="21">
        <f>BL43/Dead!X41</f>
        <v>113.93660878436205</v>
      </c>
      <c r="BN43" s="72">
        <f t="shared" si="12"/>
        <v>112.19833724984176</v>
      </c>
      <c r="BO43" s="20">
        <f>'Daily Feed Intake'!BB41</f>
        <v>98.141325152108891</v>
      </c>
      <c r="BP43" s="175">
        <f t="shared" si="13"/>
        <v>1.7181853779789293</v>
      </c>
      <c r="BQ43" s="176">
        <v>1.2</v>
      </c>
      <c r="BR43" s="175">
        <f>BR42-Dead!AA41+'Theoritical Daily Growth'!BO43/'Theoritical Daily Growth'!BQ43</f>
        <v>5793.7015805575611</v>
      </c>
      <c r="BS43" s="21">
        <f>BR43/Dead!Z41</f>
        <v>115.87403161115122</v>
      </c>
      <c r="BT43" s="20">
        <f>'Daily Feed Intake'!BF41</f>
        <v>75.116991853150466</v>
      </c>
      <c r="BU43" s="175">
        <f t="shared" si="14"/>
        <v>1.4579720539854233</v>
      </c>
      <c r="BV43" s="176">
        <v>1.2</v>
      </c>
      <c r="BW43" s="175">
        <f>BW42-Dead!AC41+'Theoritical Daily Growth'!BT43/'Theoritical Daily Growth'!BV43</f>
        <v>5214.7533008490573</v>
      </c>
      <c r="BX43" s="21">
        <f>BW43/Dead!AB41</f>
        <v>104.29506601698114</v>
      </c>
      <c r="BY43" s="20">
        <f>'Daily Feed Intake'!BJ41</f>
        <v>84.101845931731475</v>
      </c>
      <c r="BZ43" s="175">
        <f t="shared" si="15"/>
        <v>1.6375716217944611</v>
      </c>
      <c r="CA43" s="176">
        <v>1.35</v>
      </c>
      <c r="CB43" s="175">
        <f>CB42-Dead!AE42+'Theoritical Daily Growth'!BY43/'Theoritical Daily Growth'!CA43</f>
        <v>5198.0636242022156</v>
      </c>
      <c r="CC43" s="21">
        <f>CB43/Dead!AD41</f>
        <v>103.96127248404431</v>
      </c>
      <c r="CD43" s="72">
        <f t="shared" si="16"/>
        <v>108.0434567040589</v>
      </c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  <c r="IW43" s="66"/>
      <c r="IX43" s="66"/>
      <c r="IY43" s="66"/>
      <c r="IZ43" s="66"/>
      <c r="JA43" s="66"/>
      <c r="JB43" s="66"/>
      <c r="JC43" s="66"/>
      <c r="JD43" s="66"/>
      <c r="JE43" s="66"/>
      <c r="JF43" s="66"/>
      <c r="JG43" s="66"/>
      <c r="JH43" s="66"/>
      <c r="JI43" s="66"/>
      <c r="JJ43" s="66"/>
      <c r="JK43" s="66"/>
      <c r="JL43" s="66"/>
      <c r="JM43" s="66"/>
      <c r="JN43" s="66"/>
      <c r="JO43" s="66"/>
      <c r="JP43" s="66"/>
      <c r="JQ43" s="66"/>
      <c r="JR43" s="66"/>
      <c r="JS43" s="66"/>
      <c r="JT43" s="66"/>
      <c r="JU43" s="66"/>
      <c r="JV43" s="66"/>
      <c r="JW43" s="66"/>
      <c r="JX43" s="66"/>
      <c r="JY43" s="66"/>
      <c r="JZ43" s="66"/>
      <c r="KA43" s="66"/>
      <c r="KB43" s="66"/>
      <c r="KC43" s="66"/>
      <c r="KD43" s="66"/>
      <c r="KE43" s="66"/>
      <c r="KF43" s="66"/>
      <c r="KG43" s="66"/>
      <c r="KH43" s="66"/>
      <c r="KI43" s="66"/>
      <c r="KJ43" s="66"/>
      <c r="KK43" s="66"/>
      <c r="KL43" s="66"/>
      <c r="KM43" s="66"/>
      <c r="KN43" s="66"/>
      <c r="KO43" s="66"/>
      <c r="KP43" s="66"/>
      <c r="KQ43" s="66"/>
      <c r="KR43" s="66"/>
      <c r="KS43" s="66"/>
      <c r="KT43" s="66"/>
      <c r="KU43" s="66"/>
      <c r="KV43" s="66"/>
      <c r="KW43" s="66"/>
      <c r="KX43" s="66"/>
      <c r="KY43" s="66"/>
      <c r="KZ43" s="66"/>
      <c r="LA43" s="66"/>
      <c r="LB43" s="66"/>
      <c r="LC43" s="66"/>
      <c r="LD43" s="66"/>
      <c r="LE43" s="66"/>
      <c r="LF43" s="66"/>
      <c r="LG43" s="66"/>
      <c r="LH43" s="66"/>
      <c r="LI43" s="66"/>
      <c r="LJ43" s="66"/>
      <c r="LK43" s="66"/>
      <c r="LL43" s="66"/>
      <c r="LM43" s="66"/>
      <c r="LN43" s="66"/>
      <c r="LO43" s="66"/>
      <c r="LP43" s="66"/>
      <c r="LQ43" s="66"/>
      <c r="LR43" s="66"/>
      <c r="LS43" s="66"/>
      <c r="LT43" s="66"/>
      <c r="LU43" s="66"/>
      <c r="LV43" s="66"/>
      <c r="LW43" s="66"/>
      <c r="LX43" s="66"/>
      <c r="LY43" s="66"/>
      <c r="LZ43" s="66"/>
      <c r="MA43" s="66"/>
      <c r="MB43" s="66"/>
      <c r="MC43" s="66"/>
      <c r="MD43" s="66"/>
      <c r="ME43" s="66"/>
      <c r="MF43" s="66"/>
      <c r="MG43" s="66"/>
      <c r="MH43" s="66"/>
      <c r="MI43" s="66"/>
      <c r="MJ43" s="66"/>
      <c r="MK43" s="66"/>
      <c r="ML43" s="66"/>
      <c r="MM43" s="66"/>
      <c r="MN43" s="66"/>
      <c r="MO43" s="66"/>
      <c r="MP43" s="66"/>
      <c r="MQ43" s="66"/>
      <c r="MR43" s="66"/>
      <c r="MS43" s="66"/>
      <c r="MT43" s="66"/>
      <c r="MU43" s="66"/>
      <c r="MV43" s="66"/>
      <c r="MW43" s="66"/>
      <c r="MX43" s="66"/>
      <c r="MY43" s="66"/>
      <c r="MZ43" s="66"/>
      <c r="NA43" s="66"/>
      <c r="NB43" s="66"/>
      <c r="NC43" s="66"/>
      <c r="ND43" s="66"/>
      <c r="NE43" s="66"/>
      <c r="NF43" s="66"/>
      <c r="NG43" s="66"/>
      <c r="NH43" s="66"/>
      <c r="NI43" s="66"/>
      <c r="NJ43" s="66"/>
      <c r="NK43" s="66"/>
      <c r="NL43" s="66"/>
      <c r="NM43" s="66"/>
      <c r="NN43" s="66"/>
      <c r="NO43" s="66"/>
      <c r="NP43" s="66"/>
      <c r="NQ43" s="66"/>
      <c r="NR43" s="66"/>
      <c r="NS43" s="66"/>
      <c r="NT43" s="66"/>
      <c r="NU43" s="66"/>
      <c r="NV43" s="66"/>
      <c r="NW43" s="66"/>
      <c r="NX43" s="66"/>
      <c r="NY43" s="66"/>
      <c r="NZ43" s="66"/>
      <c r="OA43" s="66"/>
      <c r="OB43" s="66"/>
      <c r="OC43" s="66"/>
      <c r="OD43" s="66"/>
      <c r="OE43" s="66"/>
      <c r="OF43" s="66"/>
      <c r="OG43" s="66"/>
      <c r="OH43" s="66"/>
      <c r="OI43" s="66"/>
      <c r="OJ43" s="66"/>
      <c r="OK43" s="66"/>
      <c r="OL43" s="66"/>
      <c r="OM43" s="66"/>
      <c r="ON43" s="66"/>
      <c r="OO43" s="66"/>
      <c r="OP43" s="66"/>
      <c r="OQ43" s="66"/>
      <c r="OR43" s="66"/>
      <c r="OS43" s="66"/>
      <c r="OT43" s="66"/>
      <c r="OU43" s="66"/>
      <c r="OV43" s="66"/>
      <c r="OW43" s="66"/>
      <c r="OX43" s="66"/>
      <c r="OY43" s="66"/>
      <c r="OZ43" s="66"/>
      <c r="PA43" s="66"/>
      <c r="PB43" s="66"/>
      <c r="PC43" s="66"/>
      <c r="PD43" s="66"/>
      <c r="PE43" s="66"/>
      <c r="PF43" s="66"/>
      <c r="PG43" s="66"/>
      <c r="PH43" s="66"/>
      <c r="PI43" s="66"/>
      <c r="PJ43" s="66"/>
      <c r="PK43" s="66"/>
      <c r="PL43" s="66"/>
      <c r="PM43" s="66"/>
      <c r="PN43" s="66"/>
      <c r="PO43" s="66"/>
      <c r="PP43" s="66"/>
      <c r="PQ43" s="66"/>
      <c r="PR43" s="66"/>
      <c r="PS43" s="66"/>
      <c r="PT43" s="66"/>
      <c r="PU43" s="66"/>
      <c r="PV43" s="66"/>
      <c r="PW43" s="66"/>
      <c r="PX43" s="66"/>
      <c r="PY43" s="66"/>
      <c r="PZ43" s="66"/>
      <c r="QA43" s="66"/>
      <c r="QB43" s="66"/>
      <c r="QC43" s="66"/>
      <c r="QD43" s="66"/>
      <c r="QE43" s="66"/>
      <c r="QF43" s="66"/>
      <c r="QG43" s="66"/>
      <c r="QH43" s="66"/>
      <c r="QI43" s="66"/>
      <c r="QJ43" s="66"/>
      <c r="QK43" s="66"/>
      <c r="QL43" s="66"/>
      <c r="QM43" s="66"/>
      <c r="QN43" s="66"/>
      <c r="QO43" s="66"/>
      <c r="QP43" s="66"/>
      <c r="QQ43" s="66"/>
      <c r="QR43" s="66"/>
      <c r="QS43" s="66"/>
      <c r="QT43" s="66"/>
      <c r="QU43" s="66"/>
      <c r="QV43" s="66"/>
      <c r="QW43" s="66"/>
      <c r="QX43" s="66"/>
      <c r="QY43" s="66"/>
      <c r="QZ43" s="66"/>
      <c r="RA43" s="66"/>
      <c r="RB43" s="66"/>
      <c r="RC43" s="66"/>
      <c r="RD43" s="66"/>
      <c r="RE43" s="66"/>
      <c r="RF43" s="66"/>
      <c r="RG43" s="66"/>
      <c r="RH43" s="66"/>
      <c r="RI43" s="66"/>
      <c r="RJ43" s="66"/>
      <c r="RK43" s="66"/>
      <c r="RL43" s="66"/>
      <c r="RM43" s="66"/>
      <c r="RN43" s="66"/>
      <c r="RO43" s="66"/>
      <c r="RP43" s="66"/>
      <c r="RQ43" s="66"/>
      <c r="RR43" s="66"/>
      <c r="RS43" s="66"/>
      <c r="RT43" s="66"/>
      <c r="RU43" s="66"/>
      <c r="RV43" s="66"/>
      <c r="RW43" s="66"/>
      <c r="RX43" s="66"/>
      <c r="RY43" s="66"/>
      <c r="RZ43" s="66"/>
      <c r="SA43" s="66"/>
      <c r="SB43" s="66"/>
      <c r="SC43" s="66"/>
      <c r="SD43" s="66"/>
      <c r="SE43" s="66"/>
      <c r="SF43" s="66"/>
      <c r="SG43" s="66"/>
      <c r="SH43" s="66"/>
      <c r="SI43" s="66"/>
      <c r="SJ43" s="66"/>
      <c r="SK43" s="66"/>
      <c r="SL43" s="66"/>
      <c r="SM43" s="66"/>
      <c r="SN43" s="66"/>
      <c r="SO43" s="66"/>
      <c r="SP43" s="66"/>
      <c r="SQ43" s="66"/>
      <c r="SR43" s="66"/>
      <c r="SS43" s="66"/>
      <c r="ST43" s="66"/>
      <c r="SU43" s="66"/>
      <c r="SV43" s="66"/>
      <c r="SW43" s="66"/>
      <c r="SX43" s="66"/>
      <c r="SY43" s="66"/>
      <c r="SZ43" s="66"/>
      <c r="TA43" s="66"/>
      <c r="TB43" s="66"/>
      <c r="TC43" s="66"/>
      <c r="TD43" s="66"/>
      <c r="TE43" s="66"/>
      <c r="TF43" s="66"/>
      <c r="TG43" s="66"/>
      <c r="TH43" s="66"/>
      <c r="TI43" s="66"/>
    </row>
    <row r="44" spans="1:529" s="22" customFormat="1" x14ac:dyDescent="0.45">
      <c r="A44" s="18">
        <v>44209</v>
      </c>
      <c r="B44" s="16">
        <v>35</v>
      </c>
      <c r="C44" s="20">
        <f>'Daily Feed Intake'!F42</f>
        <v>80.24878100487598</v>
      </c>
      <c r="D44" s="174">
        <f t="shared" si="17"/>
        <v>1.4427818687480962</v>
      </c>
      <c r="E44" s="170">
        <v>1.35</v>
      </c>
      <c r="F44" s="175">
        <f>F43-Dead!C42+'Theoritical Daily Growth'!C44/'Theoritical Daily Growth'!E44</f>
        <v>5621.5304198368394</v>
      </c>
      <c r="G44" s="21">
        <f>F44/Dead!B43</f>
        <v>112.43060839673679</v>
      </c>
      <c r="H44" s="20">
        <f>'Daily Feed Intake'!J42</f>
        <v>82.679033283866858</v>
      </c>
      <c r="I44" s="174">
        <f t="shared" si="18"/>
        <v>1.3790974859761871</v>
      </c>
      <c r="J44" s="170">
        <v>1.2</v>
      </c>
      <c r="K44" s="175">
        <f>K43-Dead!E42+'Theoritical Daily Growth'!H44/'Theoritical Daily Growth'!J44</f>
        <v>6064.054295809482</v>
      </c>
      <c r="L44" s="21">
        <f>K44/Dead!D42</f>
        <v>121.28108591618964</v>
      </c>
      <c r="M44" s="20">
        <f>'Daily Feed Intake'!N42</f>
        <v>99.187619249522996</v>
      </c>
      <c r="N44" s="174">
        <f t="shared" si="19"/>
        <v>1.6794379797636743</v>
      </c>
      <c r="O44" s="170">
        <v>1.2</v>
      </c>
      <c r="P44" s="175">
        <f>P43-Dead!G42+'Theoritical Daily Growth'!M44/'Theoritical Daily Growth'!O44</f>
        <v>5988.6570737050361</v>
      </c>
      <c r="Q44" s="21">
        <f>P44/Dead!F42</f>
        <v>119.77314147410073</v>
      </c>
      <c r="R44" s="19">
        <f t="shared" si="0"/>
        <v>117.82827859567571</v>
      </c>
      <c r="S44" s="20">
        <f>'Daily Feed Intake'!R42</f>
        <v>106.21045037617232</v>
      </c>
      <c r="T44" s="175">
        <f t="shared" si="1"/>
        <v>1.8388025964282011</v>
      </c>
      <c r="U44" s="176">
        <v>1.3</v>
      </c>
      <c r="V44" s="175">
        <f>V43-Dead!I42+'Theoritical Daily Growth'!S44/'Theoritical Daily Growth'!U44</f>
        <v>5857.7662810074617</v>
      </c>
      <c r="W44" s="21">
        <f>V44/Dead!H42</f>
        <v>117.15532562014923</v>
      </c>
      <c r="X44" s="20">
        <f>'Daily Feed Intake'!V42</f>
        <v>108.53962691950943</v>
      </c>
      <c r="Y44" s="175">
        <f t="shared" si="2"/>
        <v>1.9361265010095039</v>
      </c>
      <c r="Z44" s="176">
        <v>1.2</v>
      </c>
      <c r="AA44" s="175">
        <f>AA43-Dead!K42+'Theoritical Daily Growth'!X44/'Theoritical Daily Growth'!Z44</f>
        <v>5696.4690717647454</v>
      </c>
      <c r="AB44" s="21">
        <f>AA44/Dead!J42</f>
        <v>113.92938143529491</v>
      </c>
      <c r="AC44" s="20">
        <f>'Daily Feed Intake'!Z42</f>
        <v>101.9849531072864</v>
      </c>
      <c r="AD44" s="175">
        <f t="shared" si="3"/>
        <v>1.7536064869409644</v>
      </c>
      <c r="AE44" s="176">
        <v>1.2</v>
      </c>
      <c r="AF44" s="175">
        <f>AF43-Dead!M42+'Theoritical Daily Growth'!AC44/'Theoritical Daily Growth'!AE44</f>
        <v>5900.7137294307631</v>
      </c>
      <c r="AG44" s="21">
        <f>AF44/Dead!L42</f>
        <v>118.01427458861527</v>
      </c>
      <c r="AH44" s="72">
        <f t="shared" si="4"/>
        <v>116.36632721468646</v>
      </c>
      <c r="AI44" s="20">
        <f>'Daily Feed Intake'!AH42</f>
        <v>96.32244082385489</v>
      </c>
      <c r="AJ44" s="175">
        <f t="shared" si="5"/>
        <v>1.6840987970932892</v>
      </c>
      <c r="AK44" s="176">
        <v>1.2</v>
      </c>
      <c r="AL44" s="175">
        <f>AL43-Dead!O42+'Theoritical Daily Growth'!AI44/'Theoritical Daily Growth'!AK44</f>
        <v>5799.7930534207753</v>
      </c>
      <c r="AM44" s="21">
        <f>AL44/Dead!N42</f>
        <v>115.99586106841551</v>
      </c>
      <c r="AN44" s="20">
        <f>'Daily Feed Intake'!AL42</f>
        <v>92.294180756225018</v>
      </c>
      <c r="AO44" s="175">
        <f t="shared" si="6"/>
        <v>1.5774280026837963</v>
      </c>
      <c r="AP44" s="176">
        <v>1.2</v>
      </c>
      <c r="AQ44" s="175">
        <f>AQ43-Dead!Q42+'Theoritical Daily Growth'!AN44/'Theoritical Daily Growth'!AP44</f>
        <v>5927.8400751443123</v>
      </c>
      <c r="AR44" s="21">
        <f>AQ44/Dead!P42</f>
        <v>118.55680150288624</v>
      </c>
      <c r="AS44" s="20">
        <f>'Daily Feed Intake'!AP42</f>
        <v>99.439252336448604</v>
      </c>
      <c r="AT44" s="175">
        <f t="shared" si="7"/>
        <v>1.7467879992727877</v>
      </c>
      <c r="AU44" s="176">
        <v>1.2</v>
      </c>
      <c r="AV44" s="175">
        <f>AV43-Dead!S42+'Theoritical Daily Growth'!AS44/'Theoritical Daily Growth'!AU44</f>
        <v>5775.5575653007436</v>
      </c>
      <c r="AW44" s="21">
        <f>AV44/Dead!R42</f>
        <v>115.51115130601487</v>
      </c>
      <c r="AX44" s="72">
        <f t="shared" si="8"/>
        <v>116.68793795910555</v>
      </c>
      <c r="AY44" s="20">
        <f>'Daily Feed Intake'!AP42</f>
        <v>99.439252336448604</v>
      </c>
      <c r="AZ44" s="175">
        <f t="shared" si="9"/>
        <v>1.7559501553244476</v>
      </c>
      <c r="BA44" s="176">
        <v>1.3</v>
      </c>
      <c r="BB44" s="175">
        <f>BB43-Dead!U42+'Theoritical Daily Growth'!AY44/'Theoritical Daily Growth'!BA44</f>
        <v>5739.4800602776104</v>
      </c>
      <c r="BC44" s="21">
        <f>BB44/Dead!T42</f>
        <v>114.7896012055522</v>
      </c>
      <c r="BD44" s="20">
        <f>'Daily Feed Intake'!AT42</f>
        <v>98.525213104652352</v>
      </c>
      <c r="BE44" s="175">
        <f t="shared" si="10"/>
        <v>1.8012146464889351</v>
      </c>
      <c r="BF44" s="176">
        <v>1.2</v>
      </c>
      <c r="BG44" s="175">
        <f>BG43-Dead!W42+'Theoritical Daily Growth'!BD44/'Theoritical Daily Growth'!BF44</f>
        <v>5552.0361648009284</v>
      </c>
      <c r="BH44" s="21">
        <f>BG44/Dead!V42</f>
        <v>111.04072329601857</v>
      </c>
      <c r="BI44" s="20">
        <f>'Daily Feed Intake'!AX42</f>
        <v>91.377220909931197</v>
      </c>
      <c r="BJ44" s="175">
        <f t="shared" si="11"/>
        <v>1.6040010648881597</v>
      </c>
      <c r="BK44" s="176">
        <v>1.2</v>
      </c>
      <c r="BL44" s="175">
        <f>BL43-Dead!Y42+'Theoritical Daily Growth'!BI44/'Theoritical Daily Growth'!BK44</f>
        <v>5772.9781233097119</v>
      </c>
      <c r="BM44" s="21">
        <f>BL44/Dead!X42</f>
        <v>115.45956246619424</v>
      </c>
      <c r="BN44" s="72">
        <f t="shared" si="12"/>
        <v>113.76329565592168</v>
      </c>
      <c r="BO44" s="20">
        <f>'Daily Feed Intake'!BB42</f>
        <v>84.514468392286275</v>
      </c>
      <c r="BP44" s="175">
        <f t="shared" si="13"/>
        <v>1.4587300919311925</v>
      </c>
      <c r="BQ44" s="176">
        <v>1.2</v>
      </c>
      <c r="BR44" s="175">
        <f>BR43-Dead!AA42+'Theoritical Daily Growth'!BO44/'Theoritical Daily Growth'!BQ44</f>
        <v>5864.1303042177997</v>
      </c>
      <c r="BS44" s="21">
        <f>BR44/Dead!Z42</f>
        <v>117.28260608435599</v>
      </c>
      <c r="BT44" s="20">
        <f>'Daily Feed Intake'!BF42</f>
        <v>85.401606682479127</v>
      </c>
      <c r="BU44" s="175">
        <f t="shared" si="14"/>
        <v>1.6376921736369423</v>
      </c>
      <c r="BV44" s="176">
        <v>1.2</v>
      </c>
      <c r="BW44" s="175">
        <f>BW43-Dead!AC42+'Theoritical Daily Growth'!BT44/'Theoritical Daily Growth'!BV44</f>
        <v>5285.9213064177902</v>
      </c>
      <c r="BX44" s="21">
        <f>BW44/Dead!AB42</f>
        <v>105.7184261283558</v>
      </c>
      <c r="BY44" s="20">
        <f>'Daily Feed Intake'!BJ42</f>
        <v>83.03934309580282</v>
      </c>
      <c r="BZ44" s="175">
        <f t="shared" si="15"/>
        <v>1.5975053231201546</v>
      </c>
      <c r="CA44" s="176">
        <v>1.35</v>
      </c>
      <c r="CB44" s="175">
        <f>CB43-Dead!AE43+'Theoritical Daily Growth'!BY44/'Theoritical Daily Growth'!CA44</f>
        <v>5259.5742487176249</v>
      </c>
      <c r="CC44" s="21">
        <f>CB44/Dead!AD42</f>
        <v>105.19148497435249</v>
      </c>
      <c r="CD44" s="72">
        <f t="shared" si="16"/>
        <v>109.39750572902142</v>
      </c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  <c r="IU44" s="67"/>
      <c r="IV44" s="67"/>
      <c r="IW44" s="67"/>
      <c r="IX44" s="67"/>
      <c r="IY44" s="67"/>
      <c r="IZ44" s="67"/>
      <c r="JA44" s="67"/>
      <c r="JB44" s="67"/>
      <c r="JC44" s="67"/>
      <c r="JD44" s="67"/>
      <c r="JE44" s="67"/>
      <c r="JF44" s="67"/>
      <c r="JG44" s="67"/>
      <c r="JH44" s="67"/>
      <c r="JI44" s="67"/>
      <c r="JJ44" s="67"/>
      <c r="JK44" s="67"/>
      <c r="JL44" s="67"/>
      <c r="JM44" s="67"/>
      <c r="JN44" s="67"/>
      <c r="JO44" s="67"/>
      <c r="JP44" s="67"/>
      <c r="JQ44" s="67"/>
      <c r="JR44" s="67"/>
      <c r="JS44" s="67"/>
      <c r="JT44" s="67"/>
      <c r="JU44" s="67"/>
      <c r="JV44" s="67"/>
      <c r="JW44" s="67"/>
      <c r="JX44" s="67"/>
      <c r="JY44" s="67"/>
      <c r="JZ44" s="67"/>
      <c r="KA44" s="67"/>
      <c r="KB44" s="67"/>
      <c r="KC44" s="67"/>
      <c r="KD44" s="67"/>
      <c r="KE44" s="67"/>
      <c r="KF44" s="67"/>
      <c r="KG44" s="67"/>
      <c r="KH44" s="67"/>
      <c r="KI44" s="67"/>
      <c r="KJ44" s="67"/>
      <c r="KK44" s="67"/>
      <c r="KL44" s="67"/>
      <c r="KM44" s="67"/>
      <c r="KN44" s="67"/>
      <c r="KO44" s="67"/>
      <c r="KP44" s="67"/>
      <c r="KQ44" s="67"/>
      <c r="KR44" s="67"/>
      <c r="KS44" s="67"/>
      <c r="KT44" s="67"/>
      <c r="KU44" s="67"/>
      <c r="KV44" s="67"/>
      <c r="KW44" s="67"/>
      <c r="KX44" s="67"/>
      <c r="KY44" s="67"/>
      <c r="KZ44" s="67"/>
      <c r="LA44" s="67"/>
      <c r="LB44" s="67"/>
      <c r="LC44" s="67"/>
      <c r="LD44" s="67"/>
      <c r="LE44" s="67"/>
      <c r="LF44" s="67"/>
      <c r="LG44" s="67"/>
      <c r="LH44" s="67"/>
      <c r="LI44" s="67"/>
      <c r="LJ44" s="67"/>
      <c r="LK44" s="67"/>
      <c r="LL44" s="67"/>
      <c r="LM44" s="67"/>
      <c r="LN44" s="67"/>
      <c r="LO44" s="67"/>
      <c r="LP44" s="67"/>
      <c r="LQ44" s="67"/>
      <c r="LR44" s="67"/>
      <c r="LS44" s="67"/>
      <c r="LT44" s="67"/>
      <c r="LU44" s="67"/>
      <c r="LV44" s="67"/>
      <c r="LW44" s="67"/>
      <c r="LX44" s="67"/>
      <c r="LY44" s="67"/>
      <c r="LZ44" s="67"/>
      <c r="MA44" s="67"/>
      <c r="MB44" s="67"/>
      <c r="MC44" s="67"/>
      <c r="MD44" s="67"/>
      <c r="ME44" s="67"/>
      <c r="MF44" s="67"/>
      <c r="MG44" s="67"/>
      <c r="MH44" s="67"/>
      <c r="MI44" s="67"/>
      <c r="MJ44" s="67"/>
      <c r="MK44" s="67"/>
      <c r="ML44" s="67"/>
      <c r="MM44" s="67"/>
      <c r="MN44" s="67"/>
      <c r="MO44" s="67"/>
      <c r="MP44" s="67"/>
      <c r="MQ44" s="67"/>
      <c r="MR44" s="67"/>
      <c r="MS44" s="67"/>
      <c r="MT44" s="67"/>
      <c r="MU44" s="67"/>
      <c r="MV44" s="67"/>
      <c r="MW44" s="67"/>
      <c r="MX44" s="67"/>
      <c r="MY44" s="67"/>
      <c r="MZ44" s="67"/>
      <c r="NA44" s="67"/>
      <c r="NB44" s="67"/>
      <c r="NC44" s="67"/>
      <c r="ND44" s="67"/>
      <c r="NE44" s="67"/>
      <c r="NF44" s="67"/>
      <c r="NG44" s="67"/>
      <c r="NH44" s="67"/>
      <c r="NI44" s="67"/>
      <c r="NJ44" s="67"/>
      <c r="NK44" s="67"/>
      <c r="NL44" s="67"/>
      <c r="NM44" s="67"/>
      <c r="NN44" s="67"/>
      <c r="NO44" s="67"/>
      <c r="NP44" s="67"/>
      <c r="NQ44" s="67"/>
      <c r="NR44" s="67"/>
      <c r="NS44" s="67"/>
      <c r="NT44" s="67"/>
      <c r="NU44" s="67"/>
      <c r="NV44" s="67"/>
      <c r="NW44" s="67"/>
      <c r="NX44" s="67"/>
      <c r="NY44" s="67"/>
      <c r="NZ44" s="67"/>
      <c r="OA44" s="67"/>
      <c r="OB44" s="67"/>
      <c r="OC44" s="67"/>
      <c r="OD44" s="67"/>
      <c r="OE44" s="67"/>
      <c r="OF44" s="67"/>
      <c r="OG44" s="67"/>
      <c r="OH44" s="67"/>
      <c r="OI44" s="67"/>
      <c r="OJ44" s="67"/>
      <c r="OK44" s="67"/>
      <c r="OL44" s="67"/>
      <c r="OM44" s="67"/>
      <c r="ON44" s="67"/>
      <c r="OO44" s="67"/>
      <c r="OP44" s="67"/>
      <c r="OQ44" s="67"/>
      <c r="OR44" s="67"/>
      <c r="OS44" s="67"/>
      <c r="OT44" s="67"/>
      <c r="OU44" s="67"/>
      <c r="OV44" s="67"/>
      <c r="OW44" s="67"/>
      <c r="OX44" s="67"/>
      <c r="OY44" s="67"/>
      <c r="OZ44" s="67"/>
      <c r="PA44" s="67"/>
      <c r="PB44" s="67"/>
      <c r="PC44" s="67"/>
      <c r="PD44" s="67"/>
      <c r="PE44" s="67"/>
      <c r="PF44" s="67"/>
      <c r="PG44" s="67"/>
      <c r="PH44" s="67"/>
      <c r="PI44" s="67"/>
      <c r="PJ44" s="67"/>
      <c r="PK44" s="67"/>
      <c r="PL44" s="67"/>
      <c r="PM44" s="67"/>
      <c r="PN44" s="67"/>
      <c r="PO44" s="67"/>
      <c r="PP44" s="67"/>
      <c r="PQ44" s="67"/>
      <c r="PR44" s="67"/>
      <c r="PS44" s="67"/>
      <c r="PT44" s="67"/>
      <c r="PU44" s="67"/>
      <c r="PV44" s="67"/>
      <c r="PW44" s="67"/>
      <c r="PX44" s="67"/>
      <c r="PY44" s="67"/>
      <c r="PZ44" s="67"/>
      <c r="QA44" s="67"/>
      <c r="QB44" s="67"/>
      <c r="QC44" s="67"/>
      <c r="QD44" s="67"/>
      <c r="QE44" s="67"/>
      <c r="QF44" s="67"/>
      <c r="QG44" s="67"/>
      <c r="QH44" s="67"/>
      <c r="QI44" s="67"/>
      <c r="QJ44" s="67"/>
      <c r="QK44" s="67"/>
      <c r="QL44" s="67"/>
      <c r="QM44" s="67"/>
      <c r="QN44" s="67"/>
      <c r="QO44" s="67"/>
      <c r="QP44" s="67"/>
      <c r="QQ44" s="67"/>
      <c r="QR44" s="67"/>
      <c r="QS44" s="67"/>
      <c r="QT44" s="67"/>
      <c r="QU44" s="67"/>
      <c r="QV44" s="67"/>
      <c r="QW44" s="67"/>
      <c r="QX44" s="67"/>
      <c r="QY44" s="67"/>
      <c r="QZ44" s="67"/>
      <c r="RA44" s="67"/>
      <c r="RB44" s="67"/>
      <c r="RC44" s="67"/>
      <c r="RD44" s="67"/>
      <c r="RE44" s="67"/>
      <c r="RF44" s="67"/>
      <c r="RG44" s="67"/>
      <c r="RH44" s="67"/>
      <c r="RI44" s="67"/>
      <c r="RJ44" s="67"/>
      <c r="RK44" s="67"/>
      <c r="RL44" s="67"/>
      <c r="RM44" s="67"/>
      <c r="RN44" s="67"/>
      <c r="RO44" s="67"/>
      <c r="RP44" s="67"/>
      <c r="RQ44" s="67"/>
      <c r="RR44" s="67"/>
      <c r="RS44" s="67"/>
      <c r="RT44" s="67"/>
      <c r="RU44" s="67"/>
      <c r="RV44" s="67"/>
      <c r="RW44" s="67"/>
      <c r="RX44" s="67"/>
      <c r="RY44" s="67"/>
      <c r="RZ44" s="67"/>
      <c r="SA44" s="67"/>
      <c r="SB44" s="67"/>
      <c r="SC44" s="67"/>
      <c r="SD44" s="67"/>
      <c r="SE44" s="67"/>
      <c r="SF44" s="67"/>
      <c r="SG44" s="67"/>
      <c r="SH44" s="67"/>
      <c r="SI44" s="67"/>
      <c r="SJ44" s="67"/>
      <c r="SK44" s="67"/>
      <c r="SL44" s="67"/>
      <c r="SM44" s="67"/>
      <c r="SN44" s="67"/>
      <c r="SO44" s="67"/>
      <c r="SP44" s="67"/>
      <c r="SQ44" s="67"/>
      <c r="SR44" s="67"/>
      <c r="SS44" s="67"/>
      <c r="ST44" s="67"/>
      <c r="SU44" s="67"/>
      <c r="SV44" s="67"/>
      <c r="SW44" s="67"/>
      <c r="SX44" s="67"/>
      <c r="SY44" s="67"/>
      <c r="SZ44" s="67"/>
      <c r="TA44" s="67"/>
      <c r="TB44" s="67"/>
      <c r="TC44" s="67"/>
      <c r="TD44" s="67"/>
      <c r="TE44" s="67"/>
      <c r="TF44" s="67"/>
      <c r="TG44" s="67"/>
      <c r="TH44" s="67"/>
      <c r="TI44" s="67"/>
    </row>
    <row r="45" spans="1:529" x14ac:dyDescent="0.45">
      <c r="A45" s="18">
        <v>44210</v>
      </c>
      <c r="B45" s="16">
        <v>36</v>
      </c>
      <c r="C45" s="20">
        <f>'Daily Feed Intake'!F43</f>
        <v>84.038689845240611</v>
      </c>
      <c r="D45" s="174">
        <f t="shared" si="17"/>
        <v>1.4949432551088067</v>
      </c>
      <c r="E45" s="170">
        <v>1.35</v>
      </c>
      <c r="F45" s="175">
        <f>F44-Dead!C43+'Theoritical Daily Growth'!C45/'Theoritical Daily Growth'!E45</f>
        <v>5683.7813012036841</v>
      </c>
      <c r="G45" s="21">
        <f>F45/Dead!B44</f>
        <v>113.67562602407368</v>
      </c>
      <c r="H45" s="20">
        <f>'Daily Feed Intake'!J43</f>
        <v>104.85107059571762</v>
      </c>
      <c r="I45" s="174">
        <f t="shared" si="18"/>
        <v>1.7290589015367845</v>
      </c>
      <c r="J45" s="170">
        <v>1.2</v>
      </c>
      <c r="K45" s="175">
        <f>K44-Dead!E43+'Theoritical Daily Growth'!H45/'Theoritical Daily Growth'!J45</f>
        <v>6151.4301879725799</v>
      </c>
      <c r="L45" s="21">
        <f>K45/Dead!D43</f>
        <v>123.0286037594516</v>
      </c>
      <c r="M45" s="20">
        <f>'Daily Feed Intake'!N43</f>
        <v>109.58310366758533</v>
      </c>
      <c r="N45" s="174">
        <f t="shared" si="19"/>
        <v>1.8298443594097622</v>
      </c>
      <c r="O45" s="170">
        <v>1.2</v>
      </c>
      <c r="P45" s="175">
        <f>P44-Dead!G43+'Theoritical Daily Growth'!M45/'Theoritical Daily Growth'!O45</f>
        <v>6079.9763267613571</v>
      </c>
      <c r="Q45" s="21">
        <f>P45/Dead!F43</f>
        <v>121.59952653522714</v>
      </c>
      <c r="R45" s="19">
        <f t="shared" si="0"/>
        <v>119.43458543958415</v>
      </c>
      <c r="S45" s="20">
        <f>'Daily Feed Intake'!R43</f>
        <v>83.093888488096468</v>
      </c>
      <c r="T45" s="175">
        <f t="shared" si="1"/>
        <v>1.4185251596245894</v>
      </c>
      <c r="U45" s="176">
        <v>1.3</v>
      </c>
      <c r="V45" s="175">
        <f>V44-Dead!I43+'Theoritical Daily Growth'!S45/'Theoritical Daily Growth'!U45</f>
        <v>5921.6846567675357</v>
      </c>
      <c r="W45" s="21">
        <f>V45/Dead!H43</f>
        <v>118.43369313535071</v>
      </c>
      <c r="X45" s="20">
        <f>'Daily Feed Intake'!V43</f>
        <v>102.2632175615789</v>
      </c>
      <c r="Y45" s="175">
        <f t="shared" si="2"/>
        <v>1.7952035949507599</v>
      </c>
      <c r="Z45" s="176">
        <v>1.2</v>
      </c>
      <c r="AA45" s="175">
        <f>AA44-Dead!K43+'Theoritical Daily Growth'!X45/'Theoritical Daily Growth'!Z45</f>
        <v>5781.6884197327281</v>
      </c>
      <c r="AB45" s="21">
        <f>AA45/Dead!J43</f>
        <v>115.63376839465457</v>
      </c>
      <c r="AC45" s="20">
        <f>'Daily Feed Intake'!Z43</f>
        <v>102.67546119756776</v>
      </c>
      <c r="AD45" s="175">
        <f t="shared" si="3"/>
        <v>1.7400515582624743</v>
      </c>
      <c r="AE45" s="176">
        <v>1.2</v>
      </c>
      <c r="AF45" s="175">
        <f>AF44-Dead!M43+'Theoritical Daily Growth'!AC45/'Theoritical Daily Growth'!AE45</f>
        <v>5986.2766137620692</v>
      </c>
      <c r="AG45" s="21">
        <f>AF45/Dead!L43</f>
        <v>119.72553227524139</v>
      </c>
      <c r="AH45" s="72">
        <f t="shared" si="4"/>
        <v>117.93099793508223</v>
      </c>
      <c r="AI45" s="20">
        <f>'Daily Feed Intake'!AH43</f>
        <v>102.52370632236909</v>
      </c>
      <c r="AJ45" s="175">
        <f t="shared" si="5"/>
        <v>1.7677131817987815</v>
      </c>
      <c r="AK45" s="176">
        <v>1.2</v>
      </c>
      <c r="AL45" s="175">
        <f>AL44-Dead!O43+'Theoritical Daily Growth'!AI45/'Theoritical Daily Growth'!AK45</f>
        <v>5885.2294753560827</v>
      </c>
      <c r="AM45" s="21">
        <f>AL45/Dead!N43</f>
        <v>117.70458950712165</v>
      </c>
      <c r="AN45" s="20">
        <f>'Daily Feed Intake'!AL43</f>
        <v>87.579168972230761</v>
      </c>
      <c r="AO45" s="175">
        <f t="shared" si="6"/>
        <v>1.4774212506078557</v>
      </c>
      <c r="AP45" s="176">
        <v>1.2</v>
      </c>
      <c r="AQ45" s="175">
        <f>AQ44-Dead!Q43+'Theoritical Daily Growth'!AN45/'Theoritical Daily Growth'!AP45</f>
        <v>6000.8227159545049</v>
      </c>
      <c r="AR45" s="21">
        <f>AQ45/Dead!P43</f>
        <v>120.0164543190901</v>
      </c>
      <c r="AS45" s="20">
        <f>'Daily Feed Intake'!AP43</f>
        <v>93.297730307076108</v>
      </c>
      <c r="AT45" s="175">
        <f t="shared" si="7"/>
        <v>1.615389150782673</v>
      </c>
      <c r="AU45" s="176">
        <v>1.2</v>
      </c>
      <c r="AV45" s="175">
        <f>AV44-Dead!S43+'Theoritical Daily Growth'!AS45/'Theoritical Daily Growth'!AU45</f>
        <v>5853.3056738899741</v>
      </c>
      <c r="AW45" s="21">
        <f>AV45/Dead!R43</f>
        <v>117.06611347779948</v>
      </c>
      <c r="AX45" s="72">
        <f t="shared" si="8"/>
        <v>118.26238576800375</v>
      </c>
      <c r="AY45" s="20">
        <f>'Daily Feed Intake'!AP43</f>
        <v>93.297730307076108</v>
      </c>
      <c r="AZ45" s="175">
        <f t="shared" si="9"/>
        <v>1.6255432430679693</v>
      </c>
      <c r="BA45" s="176">
        <v>1.3</v>
      </c>
      <c r="BB45" s="175">
        <f>BB44-Dead!U43+'Theoritical Daily Growth'!AY45/'Theoritical Daily Growth'!BA45</f>
        <v>5811.2475451292075</v>
      </c>
      <c r="BC45" s="21">
        <f>BB45/Dead!T43</f>
        <v>116.22495090258415</v>
      </c>
      <c r="BD45" s="20">
        <f>'Daily Feed Intake'!AT43</f>
        <v>99.326281195440075</v>
      </c>
      <c r="BE45" s="175">
        <f t="shared" si="10"/>
        <v>1.7890063797702491</v>
      </c>
      <c r="BF45" s="176">
        <v>1.2</v>
      </c>
      <c r="BG45" s="175">
        <f>BG44-Dead!W43+'Theoritical Daily Growth'!BD45/'Theoritical Daily Growth'!BF45</f>
        <v>5634.8080657971286</v>
      </c>
      <c r="BH45" s="21">
        <f>BG45/Dead!V43</f>
        <v>112.69616131594258</v>
      </c>
      <c r="BI45" s="20">
        <f>'Daily Feed Intake'!AX43</f>
        <v>100.7538256136387</v>
      </c>
      <c r="BJ45" s="175">
        <f t="shared" si="11"/>
        <v>1.7452660214807019</v>
      </c>
      <c r="BK45" s="176">
        <v>1.2</v>
      </c>
      <c r="BL45" s="175">
        <f>BL44-Dead!Y43+'Theoritical Daily Growth'!BI45/'Theoritical Daily Growth'!BK45</f>
        <v>5856.9396446544106</v>
      </c>
      <c r="BM45" s="21">
        <f>BL45/Dead!X43</f>
        <v>117.13879289308821</v>
      </c>
      <c r="BN45" s="72">
        <f t="shared" si="12"/>
        <v>115.35330170387165</v>
      </c>
      <c r="BO45" s="20">
        <f>'Daily Feed Intake'!BB43</f>
        <v>86.887047540476431</v>
      </c>
      <c r="BP45" s="175">
        <f t="shared" si="13"/>
        <v>1.4816697964228824</v>
      </c>
      <c r="BQ45" s="176">
        <v>1.2</v>
      </c>
      <c r="BR45" s="175">
        <f>BR44-Dead!AA43+'Theoritical Daily Growth'!BO45/'Theoritical Daily Growth'!BQ45</f>
        <v>5936.5361771681964</v>
      </c>
      <c r="BS45" s="21">
        <f>BR45/Dead!Z43</f>
        <v>118.73072354336392</v>
      </c>
      <c r="BT45" s="20">
        <f>'Daily Feed Intake'!BF43</f>
        <v>75.61213880581623</v>
      </c>
      <c r="BU45" s="175">
        <f t="shared" si="14"/>
        <v>1.4304438984744881</v>
      </c>
      <c r="BV45" s="176">
        <v>1.2</v>
      </c>
      <c r="BW45" s="175">
        <f>BW44-Dead!AC43+'Theoritical Daily Growth'!BT45/'Theoritical Daily Growth'!BV45</f>
        <v>5348.9314220893039</v>
      </c>
      <c r="BX45" s="21">
        <f>BW45/Dead!AB43</f>
        <v>106.97862844178607</v>
      </c>
      <c r="BY45" s="20">
        <f>'Daily Feed Intake'!BJ43</f>
        <v>90.456231824275548</v>
      </c>
      <c r="BZ45" s="175">
        <f t="shared" si="15"/>
        <v>1.7198394308499465</v>
      </c>
      <c r="CA45" s="176">
        <v>1.35</v>
      </c>
      <c r="CB45" s="175">
        <f>CB44-Dead!AE44+'Theoritical Daily Growth'!BY45/'Theoritical Daily Growth'!CA45</f>
        <v>5326.5788648837552</v>
      </c>
      <c r="CC45" s="21">
        <f>CB45/Dead!AD43</f>
        <v>106.5315772976751</v>
      </c>
      <c r="CD45" s="72">
        <f t="shared" si="16"/>
        <v>110.74697642760837</v>
      </c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  <c r="IW45" s="66"/>
      <c r="IX45" s="66"/>
      <c r="IY45" s="66"/>
      <c r="IZ45" s="66"/>
      <c r="JA45" s="66"/>
      <c r="JB45" s="66"/>
      <c r="JC45" s="66"/>
      <c r="JD45" s="66"/>
      <c r="JE45" s="66"/>
      <c r="JF45" s="66"/>
      <c r="JG45" s="66"/>
      <c r="JH45" s="66"/>
      <c r="JI45" s="66"/>
      <c r="JJ45" s="66"/>
      <c r="JK45" s="66"/>
      <c r="JL45" s="66"/>
      <c r="JM45" s="66"/>
      <c r="JN45" s="66"/>
      <c r="JO45" s="66"/>
      <c r="JP45" s="66"/>
      <c r="JQ45" s="66"/>
      <c r="JR45" s="66"/>
      <c r="JS45" s="66"/>
      <c r="JT45" s="66"/>
      <c r="JU45" s="66"/>
      <c r="JV45" s="66"/>
      <c r="JW45" s="66"/>
      <c r="JX45" s="66"/>
      <c r="JY45" s="66"/>
      <c r="JZ45" s="66"/>
      <c r="KA45" s="66"/>
      <c r="KB45" s="66"/>
      <c r="KC45" s="66"/>
      <c r="KD45" s="66"/>
      <c r="KE45" s="66"/>
      <c r="KF45" s="66"/>
      <c r="KG45" s="66"/>
      <c r="KH45" s="66"/>
      <c r="KI45" s="66"/>
      <c r="KJ45" s="66"/>
      <c r="KK45" s="66"/>
      <c r="KL45" s="66"/>
      <c r="KM45" s="66"/>
      <c r="KN45" s="66"/>
      <c r="KO45" s="66"/>
      <c r="KP45" s="66"/>
      <c r="KQ45" s="66"/>
      <c r="KR45" s="66"/>
      <c r="KS45" s="66"/>
      <c r="KT45" s="66"/>
      <c r="KU45" s="66"/>
      <c r="KV45" s="66"/>
      <c r="KW45" s="66"/>
      <c r="KX45" s="66"/>
      <c r="KY45" s="66"/>
      <c r="KZ45" s="66"/>
      <c r="LA45" s="66"/>
      <c r="LB45" s="66"/>
      <c r="LC45" s="66"/>
      <c r="LD45" s="66"/>
      <c r="LE45" s="66"/>
      <c r="LF45" s="66"/>
      <c r="LG45" s="66"/>
      <c r="LH45" s="66"/>
      <c r="LI45" s="66"/>
      <c r="LJ45" s="66"/>
      <c r="LK45" s="66"/>
      <c r="LL45" s="66"/>
      <c r="LM45" s="66"/>
      <c r="LN45" s="66"/>
      <c r="LO45" s="66"/>
      <c r="LP45" s="66"/>
      <c r="LQ45" s="66"/>
      <c r="LR45" s="66"/>
      <c r="LS45" s="66"/>
      <c r="LT45" s="66"/>
      <c r="LU45" s="66"/>
      <c r="LV45" s="66"/>
      <c r="LW45" s="66"/>
      <c r="LX45" s="66"/>
      <c r="LY45" s="66"/>
      <c r="LZ45" s="66"/>
      <c r="MA45" s="66"/>
      <c r="MB45" s="66"/>
      <c r="MC45" s="66"/>
      <c r="MD45" s="66"/>
      <c r="ME45" s="66"/>
      <c r="MF45" s="66"/>
      <c r="MG45" s="66"/>
      <c r="MH45" s="66"/>
      <c r="MI45" s="66"/>
      <c r="MJ45" s="66"/>
      <c r="MK45" s="66"/>
      <c r="ML45" s="66"/>
      <c r="MM45" s="66"/>
      <c r="MN45" s="66"/>
      <c r="MO45" s="66"/>
      <c r="MP45" s="66"/>
      <c r="MQ45" s="66"/>
      <c r="MR45" s="66"/>
      <c r="MS45" s="66"/>
      <c r="MT45" s="66"/>
      <c r="MU45" s="66"/>
      <c r="MV45" s="66"/>
      <c r="MW45" s="66"/>
      <c r="MX45" s="66"/>
      <c r="MY45" s="66"/>
      <c r="MZ45" s="66"/>
      <c r="NA45" s="66"/>
      <c r="NB45" s="66"/>
      <c r="NC45" s="66"/>
      <c r="ND45" s="66"/>
      <c r="NE45" s="66"/>
      <c r="NF45" s="66"/>
      <c r="NG45" s="66"/>
      <c r="NH45" s="66"/>
      <c r="NI45" s="66"/>
      <c r="NJ45" s="66"/>
      <c r="NK45" s="66"/>
      <c r="NL45" s="66"/>
      <c r="NM45" s="66"/>
      <c r="NN45" s="66"/>
      <c r="NO45" s="66"/>
      <c r="NP45" s="66"/>
      <c r="NQ45" s="66"/>
      <c r="NR45" s="66"/>
      <c r="NS45" s="66"/>
      <c r="NT45" s="66"/>
      <c r="NU45" s="66"/>
      <c r="NV45" s="66"/>
      <c r="NW45" s="66"/>
      <c r="NX45" s="66"/>
      <c r="NY45" s="66"/>
      <c r="NZ45" s="66"/>
      <c r="OA45" s="66"/>
      <c r="OB45" s="66"/>
      <c r="OC45" s="66"/>
      <c r="OD45" s="66"/>
      <c r="OE45" s="66"/>
      <c r="OF45" s="66"/>
      <c r="OG45" s="66"/>
      <c r="OH45" s="66"/>
      <c r="OI45" s="66"/>
      <c r="OJ45" s="66"/>
      <c r="OK45" s="66"/>
      <c r="OL45" s="66"/>
      <c r="OM45" s="66"/>
      <c r="ON45" s="66"/>
      <c r="OO45" s="66"/>
      <c r="OP45" s="66"/>
      <c r="OQ45" s="66"/>
      <c r="OR45" s="66"/>
      <c r="OS45" s="66"/>
      <c r="OT45" s="66"/>
      <c r="OU45" s="66"/>
      <c r="OV45" s="66"/>
      <c r="OW45" s="66"/>
      <c r="OX45" s="66"/>
      <c r="OY45" s="66"/>
      <c r="OZ45" s="66"/>
      <c r="PA45" s="66"/>
      <c r="PB45" s="66"/>
      <c r="PC45" s="66"/>
      <c r="PD45" s="66"/>
      <c r="PE45" s="66"/>
      <c r="PF45" s="66"/>
      <c r="PG45" s="66"/>
      <c r="PH45" s="66"/>
      <c r="PI45" s="66"/>
      <c r="PJ45" s="66"/>
      <c r="PK45" s="66"/>
      <c r="PL45" s="66"/>
      <c r="PM45" s="66"/>
      <c r="PN45" s="66"/>
      <c r="PO45" s="66"/>
      <c r="PP45" s="66"/>
      <c r="PQ45" s="66"/>
      <c r="PR45" s="66"/>
      <c r="PS45" s="66"/>
      <c r="PT45" s="66"/>
      <c r="PU45" s="66"/>
      <c r="PV45" s="66"/>
      <c r="PW45" s="66"/>
      <c r="PX45" s="66"/>
      <c r="PY45" s="66"/>
      <c r="PZ45" s="66"/>
      <c r="QA45" s="66"/>
      <c r="QB45" s="66"/>
      <c r="QC45" s="66"/>
      <c r="QD45" s="66"/>
      <c r="QE45" s="66"/>
      <c r="QF45" s="66"/>
      <c r="QG45" s="66"/>
      <c r="QH45" s="66"/>
      <c r="QI45" s="66"/>
      <c r="QJ45" s="66"/>
      <c r="QK45" s="66"/>
      <c r="QL45" s="66"/>
      <c r="QM45" s="66"/>
      <c r="QN45" s="66"/>
      <c r="QO45" s="66"/>
      <c r="QP45" s="66"/>
      <c r="QQ45" s="66"/>
      <c r="QR45" s="66"/>
      <c r="QS45" s="66"/>
      <c r="QT45" s="66"/>
      <c r="QU45" s="66"/>
      <c r="QV45" s="66"/>
      <c r="QW45" s="66"/>
      <c r="QX45" s="66"/>
      <c r="QY45" s="66"/>
      <c r="QZ45" s="66"/>
      <c r="RA45" s="66"/>
      <c r="RB45" s="66"/>
      <c r="RC45" s="66"/>
      <c r="RD45" s="66"/>
      <c r="RE45" s="66"/>
      <c r="RF45" s="66"/>
      <c r="RG45" s="66"/>
      <c r="RH45" s="66"/>
      <c r="RI45" s="66"/>
      <c r="RJ45" s="66"/>
      <c r="RK45" s="66"/>
      <c r="RL45" s="66"/>
      <c r="RM45" s="66"/>
      <c r="RN45" s="66"/>
      <c r="RO45" s="66"/>
      <c r="RP45" s="66"/>
      <c r="RQ45" s="66"/>
      <c r="RR45" s="66"/>
      <c r="RS45" s="66"/>
      <c r="RT45" s="66"/>
      <c r="RU45" s="66"/>
      <c r="RV45" s="66"/>
      <c r="RW45" s="66"/>
      <c r="RX45" s="66"/>
      <c r="RY45" s="66"/>
      <c r="RZ45" s="66"/>
      <c r="SA45" s="66"/>
      <c r="SB45" s="66"/>
      <c r="SC45" s="66"/>
      <c r="SD45" s="66"/>
      <c r="SE45" s="66"/>
      <c r="SF45" s="66"/>
      <c r="SG45" s="66"/>
      <c r="SH45" s="66"/>
      <c r="SI45" s="66"/>
      <c r="SJ45" s="66"/>
      <c r="SK45" s="66"/>
      <c r="SL45" s="66"/>
      <c r="SM45" s="66"/>
      <c r="SN45" s="66"/>
      <c r="SO45" s="66"/>
      <c r="SP45" s="66"/>
      <c r="SQ45" s="66"/>
      <c r="SR45" s="66"/>
      <c r="SS45" s="66"/>
      <c r="ST45" s="66"/>
      <c r="SU45" s="66"/>
      <c r="SV45" s="66"/>
      <c r="SW45" s="66"/>
      <c r="SX45" s="66"/>
      <c r="SY45" s="66"/>
      <c r="SZ45" s="66"/>
      <c r="TA45" s="66"/>
      <c r="TB45" s="66"/>
      <c r="TC45" s="66"/>
      <c r="TD45" s="66"/>
      <c r="TE45" s="66"/>
      <c r="TF45" s="66"/>
      <c r="TG45" s="66"/>
      <c r="TH45" s="66"/>
      <c r="TI45" s="66"/>
    </row>
    <row r="46" spans="1:529" x14ac:dyDescent="0.45">
      <c r="A46" s="18">
        <v>44211</v>
      </c>
      <c r="B46" s="16">
        <v>37</v>
      </c>
      <c r="C46" s="20">
        <f>'Daily Feed Intake'!F44</f>
        <v>92.367924528301884</v>
      </c>
      <c r="D46" s="174">
        <f t="shared" si="17"/>
        <v>1.6251139801726828</v>
      </c>
      <c r="E46" s="170">
        <v>1.35</v>
      </c>
      <c r="F46" s="175">
        <f>F45-Dead!C44+'Theoritical Daily Growth'!C46/'Theoritical Daily Growth'!E46</f>
        <v>5752.201986039463</v>
      </c>
      <c r="G46" s="21">
        <f>F46/Dead!B45</f>
        <v>115.04403972078926</v>
      </c>
      <c r="H46" s="20">
        <f>'Daily Feed Intake'!J44</f>
        <v>105.52554589781641</v>
      </c>
      <c r="I46" s="174">
        <f t="shared" si="18"/>
        <v>1.7154636023366148</v>
      </c>
      <c r="J46" s="170">
        <v>1.2</v>
      </c>
      <c r="K46" s="175">
        <f>K45-Dead!E44+'Theoritical Daily Growth'!H46/'Theoritical Daily Growth'!J46</f>
        <v>6239.368142887427</v>
      </c>
      <c r="L46" s="21">
        <f>K46/Dead!D44</f>
        <v>124.78736285774853</v>
      </c>
      <c r="M46" s="20">
        <f>'Daily Feed Intake'!N44</f>
        <v>105.66472334110664</v>
      </c>
      <c r="N46" s="174">
        <f t="shared" si="19"/>
        <v>1.737913400682457</v>
      </c>
      <c r="O46" s="170">
        <v>1.2</v>
      </c>
      <c r="P46" s="175">
        <f>P45-Dead!G44+'Theoritical Daily Growth'!M46/'Theoritical Daily Growth'!O46</f>
        <v>6168.0302628789459</v>
      </c>
      <c r="Q46" s="21">
        <f>P46/Dead!F44</f>
        <v>123.36060525757892</v>
      </c>
      <c r="R46" s="19">
        <f t="shared" si="0"/>
        <v>121.06400261203891</v>
      </c>
      <c r="S46" s="20">
        <f>'Daily Feed Intake'!R44</f>
        <v>98.82098320107184</v>
      </c>
      <c r="T46" s="175">
        <f t="shared" si="1"/>
        <v>1.6687984742337691</v>
      </c>
      <c r="U46" s="176">
        <v>1.3</v>
      </c>
      <c r="V46" s="175">
        <f>V45-Dead!I44+'Theoritical Daily Growth'!S46/'Theoritical Daily Growth'!U46</f>
        <v>5997.7007976914374</v>
      </c>
      <c r="W46" s="21">
        <f>V46/Dead!H44</f>
        <v>119.95401595382874</v>
      </c>
      <c r="X46" s="20">
        <f>'Daily Feed Intake'!V44</f>
        <v>110.31227455426156</v>
      </c>
      <c r="Y46" s="175">
        <f t="shared" si="2"/>
        <v>1.9079595188452061</v>
      </c>
      <c r="Z46" s="176">
        <v>1.2</v>
      </c>
      <c r="AA46" s="175">
        <f>AA45-Dead!K44+'Theoritical Daily Growth'!X46/'Theoritical Daily Growth'!Z46</f>
        <v>5873.6153151946128</v>
      </c>
      <c r="AB46" s="21">
        <f>AA46/Dead!J44</f>
        <v>117.47230630389225</v>
      </c>
      <c r="AC46" s="20">
        <f>'Daily Feed Intake'!Z44</f>
        <v>105.36535092239514</v>
      </c>
      <c r="AD46" s="175">
        <f t="shared" si="3"/>
        <v>1.7601149716364075</v>
      </c>
      <c r="AE46" s="176">
        <v>1.2</v>
      </c>
      <c r="AF46" s="175">
        <f>AF45-Dead!M44+'Theoritical Daily Growth'!AC46/'Theoritical Daily Growth'!AE46</f>
        <v>6074.0810728640654</v>
      </c>
      <c r="AG46" s="21">
        <f>AF46/Dead!L44</f>
        <v>121.48162145728131</v>
      </c>
      <c r="AH46" s="72">
        <f t="shared" si="4"/>
        <v>119.63598123833408</v>
      </c>
      <c r="AI46" s="20">
        <f>'Daily Feed Intake'!AH44</f>
        <v>87.251168152474634</v>
      </c>
      <c r="AJ46" s="175">
        <f t="shared" si="5"/>
        <v>1.4825448781195663</v>
      </c>
      <c r="AK46" s="176">
        <v>1.2</v>
      </c>
      <c r="AL46" s="175">
        <f>AL45-Dead!O44+'Theoritical Daily Growth'!AI46/'Theoritical Daily Growth'!AK46</f>
        <v>5957.9387821498112</v>
      </c>
      <c r="AM46" s="21">
        <f>AL46/Dead!N44</f>
        <v>119.15877564299622</v>
      </c>
      <c r="AN46" s="20">
        <f>'Daily Feed Intake'!AL44</f>
        <v>105.38346346961779</v>
      </c>
      <c r="AO46" s="175">
        <f t="shared" si="6"/>
        <v>1.7561502556879862</v>
      </c>
      <c r="AP46" s="176">
        <v>1.2</v>
      </c>
      <c r="AQ46" s="175">
        <f>AQ45-Dead!Q44+'Theoritical Daily Growth'!AN46/'Theoritical Daily Growth'!AP46</f>
        <v>6088.6422688458533</v>
      </c>
      <c r="AR46" s="21">
        <f>AQ46/Dead!P44</f>
        <v>121.77284537691706</v>
      </c>
      <c r="AS46" s="20">
        <f>'Daily Feed Intake'!AP44</f>
        <v>92.085858067166484</v>
      </c>
      <c r="AT46" s="175">
        <f t="shared" si="7"/>
        <v>1.5732282439636938</v>
      </c>
      <c r="AU46" s="176">
        <v>1.2</v>
      </c>
      <c r="AV46" s="175">
        <f>AV45-Dead!S44+'Theoritical Daily Growth'!AS46/'Theoritical Daily Growth'!AU46</f>
        <v>5930.0438889459465</v>
      </c>
      <c r="AW46" s="21">
        <f>AV46/Dead!R44</f>
        <v>118.60087777891893</v>
      </c>
      <c r="AX46" s="72">
        <f t="shared" si="8"/>
        <v>119.8441662662774</v>
      </c>
      <c r="AY46" s="20">
        <f>'Daily Feed Intake'!AP44</f>
        <v>92.085858067166484</v>
      </c>
      <c r="AZ46" s="175">
        <f t="shared" si="9"/>
        <v>1.5846142734764372</v>
      </c>
      <c r="BA46" s="176">
        <v>1.3</v>
      </c>
      <c r="BB46" s="175">
        <f>BB45-Dead!U44+'Theoritical Daily Growth'!AY46/'Theoritical Daily Growth'!BA46</f>
        <v>5882.0828205654898</v>
      </c>
      <c r="BC46" s="21">
        <f>BB46/Dead!T44</f>
        <v>117.6416564113098</v>
      </c>
      <c r="BD46" s="20">
        <f>'Daily Feed Intake'!AT44</f>
        <v>103.7732361096847</v>
      </c>
      <c r="BE46" s="175">
        <f t="shared" si="10"/>
        <v>1.8416463328996178</v>
      </c>
      <c r="BF46" s="176">
        <v>1.2</v>
      </c>
      <c r="BG46" s="175">
        <f>BG45-Dead!W44+'Theoritical Daily Growth'!BD46/'Theoritical Daily Growth'!BF46</f>
        <v>5721.2857625551997</v>
      </c>
      <c r="BH46" s="21">
        <f>BG46/Dead!V44</f>
        <v>114.42571525110399</v>
      </c>
      <c r="BI46" s="20">
        <f>'Daily Feed Intake'!AX44</f>
        <v>94.632843791722294</v>
      </c>
      <c r="BJ46" s="175">
        <f t="shared" si="11"/>
        <v>1.6157387566404762</v>
      </c>
      <c r="BK46" s="176">
        <v>1.2</v>
      </c>
      <c r="BL46" s="175">
        <f>BL45-Dead!Y44+'Theoritical Daily Growth'!BI46/'Theoritical Daily Growth'!BK46</f>
        <v>5935.8003478141791</v>
      </c>
      <c r="BM46" s="21">
        <f>BL46/Dead!X44</f>
        <v>118.71600695628358</v>
      </c>
      <c r="BN46" s="72">
        <f t="shared" si="12"/>
        <v>116.92779287289913</v>
      </c>
      <c r="BO46" s="20">
        <f>'Daily Feed Intake'!BB44</f>
        <v>90.146764978859437</v>
      </c>
      <c r="BP46" s="175">
        <f t="shared" si="13"/>
        <v>1.5185078013263382</v>
      </c>
      <c r="BQ46" s="176">
        <v>1.2</v>
      </c>
      <c r="BR46" s="175">
        <f>BR45-Dead!AA44+'Theoritical Daily Growth'!BO46/'Theoritical Daily Growth'!BQ46</f>
        <v>6011.6584813172458</v>
      </c>
      <c r="BS46" s="21">
        <f>BR46/Dead!Z44</f>
        <v>120.23316962634492</v>
      </c>
      <c r="BT46" s="20">
        <f>'Daily Feed Intake'!BF44</f>
        <v>78.70680725997731</v>
      </c>
      <c r="BU46" s="175">
        <f t="shared" si="14"/>
        <v>1.4714491745948439</v>
      </c>
      <c r="BV46" s="176">
        <v>1.2</v>
      </c>
      <c r="BW46" s="175">
        <f>BW45-Dead!AC44+'Theoritical Daily Growth'!BT46/'Theoritical Daily Growth'!BV46</f>
        <v>5414.5204281392853</v>
      </c>
      <c r="BX46" s="21">
        <f>BW46/Dead!AB44</f>
        <v>108.2904085627857</v>
      </c>
      <c r="BY46" s="20">
        <f>'Daily Feed Intake'!BJ44</f>
        <v>90.941063215427448</v>
      </c>
      <c r="BZ46" s="175">
        <f t="shared" si="15"/>
        <v>1.7073071763748702</v>
      </c>
      <c r="CA46" s="176">
        <v>1.35</v>
      </c>
      <c r="CB46" s="175">
        <f>CB45-Dead!AE45+'Theoritical Daily Growth'!BY46/'Theoritical Daily Growth'!CA46</f>
        <v>5393.9426154137018</v>
      </c>
      <c r="CC46" s="21">
        <f>CB46/Dead!AD44</f>
        <v>107.87885230827403</v>
      </c>
      <c r="CD46" s="72">
        <f t="shared" si="16"/>
        <v>112.13414349913488</v>
      </c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  <c r="IW46" s="66"/>
      <c r="IX46" s="66"/>
      <c r="IY46" s="66"/>
      <c r="IZ46" s="66"/>
      <c r="JA46" s="66"/>
      <c r="JB46" s="66"/>
      <c r="JC46" s="66"/>
      <c r="JD46" s="66"/>
      <c r="JE46" s="66"/>
      <c r="JF46" s="66"/>
      <c r="JG46" s="66"/>
      <c r="JH46" s="66"/>
      <c r="JI46" s="66"/>
      <c r="JJ46" s="66"/>
      <c r="JK46" s="66"/>
      <c r="JL46" s="66"/>
      <c r="JM46" s="66"/>
      <c r="JN46" s="66"/>
      <c r="JO46" s="66"/>
      <c r="JP46" s="66"/>
      <c r="JQ46" s="66"/>
      <c r="JR46" s="66"/>
      <c r="JS46" s="66"/>
      <c r="JT46" s="66"/>
      <c r="JU46" s="66"/>
      <c r="JV46" s="66"/>
      <c r="JW46" s="66"/>
      <c r="JX46" s="66"/>
      <c r="JY46" s="66"/>
      <c r="JZ46" s="66"/>
      <c r="KA46" s="66"/>
      <c r="KB46" s="66"/>
      <c r="KC46" s="66"/>
      <c r="KD46" s="66"/>
      <c r="KE46" s="66"/>
      <c r="KF46" s="66"/>
      <c r="KG46" s="66"/>
      <c r="KH46" s="66"/>
      <c r="KI46" s="66"/>
      <c r="KJ46" s="66"/>
      <c r="KK46" s="66"/>
      <c r="KL46" s="66"/>
      <c r="KM46" s="66"/>
      <c r="KN46" s="66"/>
      <c r="KO46" s="66"/>
      <c r="KP46" s="66"/>
      <c r="KQ46" s="66"/>
      <c r="KR46" s="66"/>
      <c r="KS46" s="66"/>
      <c r="KT46" s="66"/>
      <c r="KU46" s="66"/>
      <c r="KV46" s="66"/>
      <c r="KW46" s="66"/>
      <c r="KX46" s="66"/>
      <c r="KY46" s="66"/>
      <c r="KZ46" s="66"/>
      <c r="LA46" s="66"/>
      <c r="LB46" s="66"/>
      <c r="LC46" s="66"/>
      <c r="LD46" s="66"/>
      <c r="LE46" s="66"/>
      <c r="LF46" s="66"/>
      <c r="LG46" s="66"/>
      <c r="LH46" s="66"/>
      <c r="LI46" s="66"/>
      <c r="LJ46" s="66"/>
      <c r="LK46" s="66"/>
      <c r="LL46" s="66"/>
      <c r="LM46" s="66"/>
      <c r="LN46" s="66"/>
      <c r="LO46" s="66"/>
      <c r="LP46" s="66"/>
      <c r="LQ46" s="66"/>
      <c r="LR46" s="66"/>
      <c r="LS46" s="66"/>
      <c r="LT46" s="66"/>
      <c r="LU46" s="66"/>
      <c r="LV46" s="66"/>
      <c r="LW46" s="66"/>
      <c r="LX46" s="66"/>
      <c r="LY46" s="66"/>
      <c r="LZ46" s="66"/>
      <c r="MA46" s="66"/>
      <c r="MB46" s="66"/>
      <c r="MC46" s="66"/>
      <c r="MD46" s="66"/>
      <c r="ME46" s="66"/>
      <c r="MF46" s="66"/>
      <c r="MG46" s="66"/>
      <c r="MH46" s="66"/>
      <c r="MI46" s="66"/>
      <c r="MJ46" s="66"/>
      <c r="MK46" s="66"/>
      <c r="ML46" s="66"/>
      <c r="MM46" s="66"/>
      <c r="MN46" s="66"/>
      <c r="MO46" s="66"/>
      <c r="MP46" s="66"/>
      <c r="MQ46" s="66"/>
      <c r="MR46" s="66"/>
      <c r="MS46" s="66"/>
      <c r="MT46" s="66"/>
      <c r="MU46" s="66"/>
      <c r="MV46" s="66"/>
      <c r="MW46" s="66"/>
      <c r="MX46" s="66"/>
      <c r="MY46" s="66"/>
      <c r="MZ46" s="66"/>
      <c r="NA46" s="66"/>
      <c r="NB46" s="66"/>
      <c r="NC46" s="66"/>
      <c r="ND46" s="66"/>
      <c r="NE46" s="66"/>
      <c r="NF46" s="66"/>
      <c r="NG46" s="66"/>
      <c r="NH46" s="66"/>
      <c r="NI46" s="66"/>
      <c r="NJ46" s="66"/>
      <c r="NK46" s="66"/>
      <c r="NL46" s="66"/>
      <c r="NM46" s="66"/>
      <c r="NN46" s="66"/>
      <c r="NO46" s="66"/>
      <c r="NP46" s="66"/>
      <c r="NQ46" s="66"/>
      <c r="NR46" s="66"/>
      <c r="NS46" s="66"/>
      <c r="NT46" s="66"/>
      <c r="NU46" s="66"/>
      <c r="NV46" s="66"/>
      <c r="NW46" s="66"/>
      <c r="NX46" s="66"/>
      <c r="NY46" s="66"/>
      <c r="NZ46" s="66"/>
      <c r="OA46" s="66"/>
      <c r="OB46" s="66"/>
      <c r="OC46" s="66"/>
      <c r="OD46" s="66"/>
      <c r="OE46" s="66"/>
      <c r="OF46" s="66"/>
      <c r="OG46" s="66"/>
      <c r="OH46" s="66"/>
      <c r="OI46" s="66"/>
      <c r="OJ46" s="66"/>
      <c r="OK46" s="66"/>
      <c r="OL46" s="66"/>
      <c r="OM46" s="66"/>
      <c r="ON46" s="66"/>
      <c r="OO46" s="66"/>
      <c r="OP46" s="66"/>
      <c r="OQ46" s="66"/>
      <c r="OR46" s="66"/>
      <c r="OS46" s="66"/>
      <c r="OT46" s="66"/>
      <c r="OU46" s="66"/>
      <c r="OV46" s="66"/>
      <c r="OW46" s="66"/>
      <c r="OX46" s="66"/>
      <c r="OY46" s="66"/>
      <c r="OZ46" s="66"/>
      <c r="PA46" s="66"/>
      <c r="PB46" s="66"/>
      <c r="PC46" s="66"/>
      <c r="PD46" s="66"/>
      <c r="PE46" s="66"/>
      <c r="PF46" s="66"/>
      <c r="PG46" s="66"/>
      <c r="PH46" s="66"/>
      <c r="PI46" s="66"/>
      <c r="PJ46" s="66"/>
      <c r="PK46" s="66"/>
      <c r="PL46" s="66"/>
      <c r="PM46" s="66"/>
      <c r="PN46" s="66"/>
      <c r="PO46" s="66"/>
      <c r="PP46" s="66"/>
      <c r="PQ46" s="66"/>
      <c r="PR46" s="66"/>
      <c r="PS46" s="66"/>
      <c r="PT46" s="66"/>
      <c r="PU46" s="66"/>
      <c r="PV46" s="66"/>
      <c r="PW46" s="66"/>
      <c r="PX46" s="66"/>
      <c r="PY46" s="66"/>
      <c r="PZ46" s="66"/>
      <c r="QA46" s="66"/>
      <c r="QB46" s="66"/>
      <c r="QC46" s="66"/>
      <c r="QD46" s="66"/>
      <c r="QE46" s="66"/>
      <c r="QF46" s="66"/>
      <c r="QG46" s="66"/>
      <c r="QH46" s="66"/>
      <c r="QI46" s="66"/>
      <c r="QJ46" s="66"/>
      <c r="QK46" s="66"/>
      <c r="QL46" s="66"/>
      <c r="QM46" s="66"/>
      <c r="QN46" s="66"/>
      <c r="QO46" s="66"/>
      <c r="QP46" s="66"/>
      <c r="QQ46" s="66"/>
      <c r="QR46" s="66"/>
      <c r="QS46" s="66"/>
      <c r="QT46" s="66"/>
      <c r="QU46" s="66"/>
      <c r="QV46" s="66"/>
      <c r="QW46" s="66"/>
      <c r="QX46" s="66"/>
      <c r="QY46" s="66"/>
      <c r="QZ46" s="66"/>
      <c r="RA46" s="66"/>
      <c r="RB46" s="66"/>
      <c r="RC46" s="66"/>
      <c r="RD46" s="66"/>
      <c r="RE46" s="66"/>
      <c r="RF46" s="66"/>
      <c r="RG46" s="66"/>
      <c r="RH46" s="66"/>
      <c r="RI46" s="66"/>
      <c r="RJ46" s="66"/>
      <c r="RK46" s="66"/>
      <c r="RL46" s="66"/>
      <c r="RM46" s="66"/>
      <c r="RN46" s="66"/>
      <c r="RO46" s="66"/>
      <c r="RP46" s="66"/>
      <c r="RQ46" s="66"/>
      <c r="RR46" s="66"/>
      <c r="RS46" s="66"/>
      <c r="RT46" s="66"/>
      <c r="RU46" s="66"/>
      <c r="RV46" s="66"/>
      <c r="RW46" s="66"/>
      <c r="RX46" s="66"/>
      <c r="RY46" s="66"/>
      <c r="RZ46" s="66"/>
      <c r="SA46" s="66"/>
      <c r="SB46" s="66"/>
      <c r="SC46" s="66"/>
      <c r="SD46" s="66"/>
      <c r="SE46" s="66"/>
      <c r="SF46" s="66"/>
      <c r="SG46" s="66"/>
      <c r="SH46" s="66"/>
      <c r="SI46" s="66"/>
      <c r="SJ46" s="66"/>
      <c r="SK46" s="66"/>
      <c r="SL46" s="66"/>
      <c r="SM46" s="66"/>
      <c r="SN46" s="66"/>
      <c r="SO46" s="66"/>
      <c r="SP46" s="66"/>
      <c r="SQ46" s="66"/>
      <c r="SR46" s="66"/>
      <c r="SS46" s="66"/>
      <c r="ST46" s="66"/>
      <c r="SU46" s="66"/>
      <c r="SV46" s="66"/>
      <c r="SW46" s="66"/>
      <c r="SX46" s="66"/>
      <c r="SY46" s="66"/>
      <c r="SZ46" s="66"/>
      <c r="TA46" s="66"/>
      <c r="TB46" s="66"/>
      <c r="TC46" s="66"/>
      <c r="TD46" s="66"/>
      <c r="TE46" s="66"/>
      <c r="TF46" s="66"/>
      <c r="TG46" s="66"/>
      <c r="TH46" s="66"/>
      <c r="TI46" s="66"/>
    </row>
    <row r="47" spans="1:529" x14ac:dyDescent="0.45">
      <c r="A47" s="18">
        <v>44212</v>
      </c>
      <c r="B47" s="16">
        <v>38</v>
      </c>
      <c r="C47" s="20">
        <f>'Daily Feed Intake'!F45</f>
        <v>54.308246767012932</v>
      </c>
      <c r="D47" s="174">
        <f t="shared" si="17"/>
        <v>0.94412968979216139</v>
      </c>
      <c r="E47" s="170">
        <v>1.35</v>
      </c>
      <c r="F47" s="175">
        <f>F46-Dead!C45+'Theoritical Daily Growth'!C47/'Theoritical Daily Growth'!E47</f>
        <v>5792.4303169779914</v>
      </c>
      <c r="G47" s="21">
        <f>F47/Dead!B46</f>
        <v>115.84860633955982</v>
      </c>
      <c r="H47" s="20">
        <f>'Daily Feed Intake'!J45</f>
        <v>61.074411702353189</v>
      </c>
      <c r="I47" s="174">
        <f t="shared" si="18"/>
        <v>0.9788557158944855</v>
      </c>
      <c r="J47" s="170">
        <v>1.2</v>
      </c>
      <c r="K47" s="175">
        <f>K46-Dead!E45+'Theoritical Daily Growth'!H47/'Theoritical Daily Growth'!J47</f>
        <v>6290.2634859727214</v>
      </c>
      <c r="L47" s="21">
        <f>K47/Dead!D45</f>
        <v>125.80526971945443</v>
      </c>
      <c r="M47" s="20">
        <f>'Daily Feed Intake'!N45</f>
        <v>66.620097519609914</v>
      </c>
      <c r="N47" s="174">
        <f t="shared" si="19"/>
        <v>1.0800870728626222</v>
      </c>
      <c r="O47" s="170">
        <v>1.2</v>
      </c>
      <c r="P47" s="175">
        <f>P46-Dead!G45+'Theoritical Daily Growth'!M47/'Theoritical Daily Growth'!O47</f>
        <v>6223.5470108119544</v>
      </c>
      <c r="Q47" s="21">
        <f>P47/Dead!F45</f>
        <v>124.47094021623909</v>
      </c>
      <c r="R47" s="19">
        <f t="shared" si="0"/>
        <v>122.04160542508446</v>
      </c>
      <c r="S47" s="20">
        <f>'Daily Feed Intake'!R45</f>
        <v>70.046377409048745</v>
      </c>
      <c r="T47" s="175">
        <f t="shared" si="1"/>
        <v>1.1678871582925603</v>
      </c>
      <c r="U47" s="176">
        <v>1.3</v>
      </c>
      <c r="V47" s="175">
        <f>V46-Dead!I45+'Theoritical Daily Growth'!S47/'Theoritical Daily Growth'!U47</f>
        <v>6051.5826264676289</v>
      </c>
      <c r="W47" s="21">
        <f>V47/Dead!H45</f>
        <v>121.03165252935258</v>
      </c>
      <c r="X47" s="20">
        <f>'Daily Feed Intake'!V45</f>
        <v>74.003916314541897</v>
      </c>
      <c r="Y47" s="175">
        <f t="shared" si="2"/>
        <v>1.2599380848640052</v>
      </c>
      <c r="Z47" s="176">
        <v>1.2</v>
      </c>
      <c r="AA47" s="175">
        <f>AA46-Dead!K45+'Theoritical Daily Growth'!X47/'Theoritical Daily Growth'!Z47</f>
        <v>5935.285245456731</v>
      </c>
      <c r="AB47" s="21">
        <f>AA47/Dead!J45</f>
        <v>118.70570490913462</v>
      </c>
      <c r="AC47" s="20">
        <f>'Daily Feed Intake'!Z45</f>
        <v>64.532618777697621</v>
      </c>
      <c r="AD47" s="175">
        <f t="shared" si="3"/>
        <v>1.062426036194954</v>
      </c>
      <c r="AE47" s="176">
        <v>1.2</v>
      </c>
      <c r="AF47" s="175">
        <f>AF46-Dead!M45+'Theoritical Daily Growth'!AC47/'Theoritical Daily Growth'!AE47</f>
        <v>6127.8582551788131</v>
      </c>
      <c r="AG47" s="21">
        <f>AF47/Dead!L45</f>
        <v>122.55716510357627</v>
      </c>
      <c r="AH47" s="72">
        <f t="shared" si="4"/>
        <v>120.76484084735449</v>
      </c>
      <c r="AI47" s="20">
        <f>'Daily Feed Intake'!AH45</f>
        <v>85.877664719745866</v>
      </c>
      <c r="AJ47" s="175">
        <f t="shared" si="5"/>
        <v>1.4413989109293686</v>
      </c>
      <c r="AK47" s="176">
        <v>1.2</v>
      </c>
      <c r="AL47" s="175">
        <f>AL46-Dead!O45+'Theoritical Daily Growth'!AI47/'Theoritical Daily Growth'!AK47</f>
        <v>6029.5035027495996</v>
      </c>
      <c r="AM47" s="21">
        <f>AL47/Dead!N45</f>
        <v>120.590070054992</v>
      </c>
      <c r="AN47" s="20">
        <f>'Daily Feed Intake'!AL45</f>
        <v>69.098372784096725</v>
      </c>
      <c r="AO47" s="175">
        <f t="shared" si="6"/>
        <v>1.1348732563523529</v>
      </c>
      <c r="AP47" s="176">
        <v>1.2</v>
      </c>
      <c r="AQ47" s="175">
        <f>AQ46-Dead!Q45+'Theoritical Daily Growth'!AN47/'Theoritical Daily Growth'!AP47</f>
        <v>6146.2242461659343</v>
      </c>
      <c r="AR47" s="21">
        <f>AQ47/Dead!P45</f>
        <v>122.92448492331869</v>
      </c>
      <c r="AS47" s="20">
        <f>'Daily Feed Intake'!AP45</f>
        <v>67.108965800554586</v>
      </c>
      <c r="AT47" s="175">
        <f t="shared" si="7"/>
        <v>1.1316773881834301</v>
      </c>
      <c r="AU47" s="176">
        <v>1.2</v>
      </c>
      <c r="AV47" s="175">
        <f>AV46-Dead!S45+'Theoritical Daily Growth'!AS47/'Theoritical Daily Growth'!AU47</f>
        <v>5985.9680271130756</v>
      </c>
      <c r="AW47" s="21">
        <f>AV47/Dead!R45</f>
        <v>119.71936054226151</v>
      </c>
      <c r="AX47" s="72">
        <f t="shared" si="8"/>
        <v>121.07797184019073</v>
      </c>
      <c r="AY47" s="20">
        <f>'Daily Feed Intake'!AP45</f>
        <v>67.108965800554586</v>
      </c>
      <c r="AZ47" s="175">
        <f t="shared" si="9"/>
        <v>1.1409048095331458</v>
      </c>
      <c r="BA47" s="176">
        <v>1.3</v>
      </c>
      <c r="BB47" s="175">
        <f>BB46-Dead!U45+'Theoritical Daily Growth'!AY47/'Theoritical Daily Growth'!BA47</f>
        <v>5933.7051019505316</v>
      </c>
      <c r="BC47" s="21">
        <f>BB47/Dead!T45</f>
        <v>118.67410203901063</v>
      </c>
      <c r="BD47" s="20">
        <f>'Daily Feed Intake'!AT45</f>
        <v>67.838143165245981</v>
      </c>
      <c r="BE47" s="175">
        <f t="shared" si="10"/>
        <v>1.1857149945076086</v>
      </c>
      <c r="BF47" s="176">
        <v>1.2</v>
      </c>
      <c r="BG47" s="175">
        <f>BG46-Dead!W45+'Theoritical Daily Growth'!BD47/'Theoritical Daily Growth'!BF47</f>
        <v>5777.8175485262382</v>
      </c>
      <c r="BH47" s="21">
        <f>BG47/Dead!V45</f>
        <v>115.55635097052476</v>
      </c>
      <c r="BI47" s="20">
        <f>'Daily Feed Intake'!AX45</f>
        <v>40.458046626270928</v>
      </c>
      <c r="BJ47" s="175">
        <f t="shared" si="11"/>
        <v>0.68159379115858143</v>
      </c>
      <c r="BK47" s="176">
        <v>1.2</v>
      </c>
      <c r="BL47" s="175">
        <f>BL46-Dead!Y45+'Theoritical Daily Growth'!BI47/'Theoritical Daily Growth'!BK47</f>
        <v>5969.5153866694045</v>
      </c>
      <c r="BM47" s="21">
        <f>BL47/Dead!X45</f>
        <v>119.39030773338808</v>
      </c>
      <c r="BN47" s="72">
        <f t="shared" si="12"/>
        <v>117.87358691430784</v>
      </c>
      <c r="BO47" s="20">
        <f>'Daily Feed Intake'!BB45</f>
        <v>68.267459007940602</v>
      </c>
      <c r="BP47" s="175">
        <f t="shared" si="13"/>
        <v>1.135584451779805</v>
      </c>
      <c r="BQ47" s="176">
        <v>1.2</v>
      </c>
      <c r="BR47" s="175">
        <f>BR46-Dead!AA45+'Theoritical Daily Growth'!BO47/'Theoritical Daily Growth'!BQ47</f>
        <v>6068.5480304905295</v>
      </c>
      <c r="BS47" s="21">
        <f>BR47/Dead!Z45</f>
        <v>121.3709606098106</v>
      </c>
      <c r="BT47" s="20">
        <f>'Daily Feed Intake'!BF45</f>
        <v>54.681864494173453</v>
      </c>
      <c r="BU47" s="175">
        <f t="shared" si="14"/>
        <v>1.0099115003794532</v>
      </c>
      <c r="BV47" s="176">
        <v>1.2</v>
      </c>
      <c r="BW47" s="175">
        <f>BW46-Dead!AC45+'Theoritical Daily Growth'!BT47/'Theoritical Daily Growth'!BV47</f>
        <v>5460.0886485510964</v>
      </c>
      <c r="BX47" s="21">
        <f>BW47/Dead!AB45</f>
        <v>109.20177297102192</v>
      </c>
      <c r="BY47" s="20">
        <f>'Daily Feed Intake'!BJ45</f>
        <v>42.457924100237179</v>
      </c>
      <c r="BZ47" s="175">
        <f t="shared" si="15"/>
        <v>0.78714081938709624</v>
      </c>
      <c r="CA47" s="176">
        <v>1.35</v>
      </c>
      <c r="CB47" s="175">
        <f>CB46-Dead!AE46+'Theoritical Daily Growth'!BY47/'Theoritical Daily Growth'!CA47</f>
        <v>5425.3929295620255</v>
      </c>
      <c r="CC47" s="21">
        <f>CB47/Dead!AD45</f>
        <v>108.50785859124051</v>
      </c>
      <c r="CD47" s="72">
        <f t="shared" si="16"/>
        <v>113.02686405735767</v>
      </c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  <c r="IW47" s="66"/>
      <c r="IX47" s="66"/>
      <c r="IY47" s="66"/>
      <c r="IZ47" s="66"/>
      <c r="JA47" s="66"/>
      <c r="JB47" s="66"/>
      <c r="JC47" s="66"/>
      <c r="JD47" s="66"/>
      <c r="JE47" s="66"/>
      <c r="JF47" s="66"/>
      <c r="JG47" s="66"/>
      <c r="JH47" s="66"/>
      <c r="JI47" s="66"/>
      <c r="JJ47" s="66"/>
      <c r="JK47" s="66"/>
      <c r="JL47" s="66"/>
      <c r="JM47" s="66"/>
      <c r="JN47" s="66"/>
      <c r="JO47" s="66"/>
      <c r="JP47" s="66"/>
      <c r="JQ47" s="66"/>
      <c r="JR47" s="66"/>
      <c r="JS47" s="66"/>
      <c r="JT47" s="66"/>
      <c r="JU47" s="66"/>
      <c r="JV47" s="66"/>
      <c r="JW47" s="66"/>
      <c r="JX47" s="66"/>
      <c r="JY47" s="66"/>
      <c r="JZ47" s="66"/>
      <c r="KA47" s="66"/>
      <c r="KB47" s="66"/>
      <c r="KC47" s="66"/>
      <c r="KD47" s="66"/>
      <c r="KE47" s="66"/>
      <c r="KF47" s="66"/>
      <c r="KG47" s="66"/>
      <c r="KH47" s="66"/>
      <c r="KI47" s="66"/>
      <c r="KJ47" s="66"/>
      <c r="KK47" s="66"/>
      <c r="KL47" s="66"/>
      <c r="KM47" s="66"/>
      <c r="KN47" s="66"/>
      <c r="KO47" s="66"/>
      <c r="KP47" s="66"/>
      <c r="KQ47" s="66"/>
      <c r="KR47" s="66"/>
      <c r="KS47" s="66"/>
      <c r="KT47" s="66"/>
      <c r="KU47" s="66"/>
      <c r="KV47" s="66"/>
      <c r="KW47" s="66"/>
      <c r="KX47" s="66"/>
      <c r="KY47" s="66"/>
      <c r="KZ47" s="66"/>
      <c r="LA47" s="66"/>
      <c r="LB47" s="66"/>
      <c r="LC47" s="66"/>
      <c r="LD47" s="66"/>
      <c r="LE47" s="66"/>
      <c r="LF47" s="66"/>
      <c r="LG47" s="66"/>
      <c r="LH47" s="66"/>
      <c r="LI47" s="66"/>
      <c r="LJ47" s="66"/>
      <c r="LK47" s="66"/>
      <c r="LL47" s="66"/>
      <c r="LM47" s="66"/>
      <c r="LN47" s="66"/>
      <c r="LO47" s="66"/>
      <c r="LP47" s="66"/>
      <c r="LQ47" s="66"/>
      <c r="LR47" s="66"/>
      <c r="LS47" s="66"/>
      <c r="LT47" s="66"/>
      <c r="LU47" s="66"/>
      <c r="LV47" s="66"/>
      <c r="LW47" s="66"/>
      <c r="LX47" s="66"/>
      <c r="LY47" s="66"/>
      <c r="LZ47" s="66"/>
      <c r="MA47" s="66"/>
      <c r="MB47" s="66"/>
      <c r="MC47" s="66"/>
      <c r="MD47" s="66"/>
      <c r="ME47" s="66"/>
      <c r="MF47" s="66"/>
      <c r="MG47" s="66"/>
      <c r="MH47" s="66"/>
      <c r="MI47" s="66"/>
      <c r="MJ47" s="66"/>
      <c r="MK47" s="66"/>
      <c r="ML47" s="66"/>
      <c r="MM47" s="66"/>
      <c r="MN47" s="66"/>
      <c r="MO47" s="66"/>
      <c r="MP47" s="66"/>
      <c r="MQ47" s="66"/>
      <c r="MR47" s="66"/>
      <c r="MS47" s="66"/>
      <c r="MT47" s="66"/>
      <c r="MU47" s="66"/>
      <c r="MV47" s="66"/>
      <c r="MW47" s="66"/>
      <c r="MX47" s="66"/>
      <c r="MY47" s="66"/>
      <c r="MZ47" s="66"/>
      <c r="NA47" s="66"/>
      <c r="NB47" s="66"/>
      <c r="NC47" s="66"/>
      <c r="ND47" s="66"/>
      <c r="NE47" s="66"/>
      <c r="NF47" s="66"/>
      <c r="NG47" s="66"/>
      <c r="NH47" s="66"/>
      <c r="NI47" s="66"/>
      <c r="NJ47" s="66"/>
      <c r="NK47" s="66"/>
      <c r="NL47" s="66"/>
      <c r="NM47" s="66"/>
      <c r="NN47" s="66"/>
      <c r="NO47" s="66"/>
      <c r="NP47" s="66"/>
      <c r="NQ47" s="66"/>
      <c r="NR47" s="66"/>
      <c r="NS47" s="66"/>
      <c r="NT47" s="66"/>
      <c r="NU47" s="66"/>
      <c r="NV47" s="66"/>
      <c r="NW47" s="66"/>
      <c r="NX47" s="66"/>
      <c r="NY47" s="66"/>
      <c r="NZ47" s="66"/>
      <c r="OA47" s="66"/>
      <c r="OB47" s="66"/>
      <c r="OC47" s="66"/>
      <c r="OD47" s="66"/>
      <c r="OE47" s="66"/>
      <c r="OF47" s="66"/>
      <c r="OG47" s="66"/>
      <c r="OH47" s="66"/>
      <c r="OI47" s="66"/>
      <c r="OJ47" s="66"/>
      <c r="OK47" s="66"/>
      <c r="OL47" s="66"/>
      <c r="OM47" s="66"/>
      <c r="ON47" s="66"/>
      <c r="OO47" s="66"/>
      <c r="OP47" s="66"/>
      <c r="OQ47" s="66"/>
      <c r="OR47" s="66"/>
      <c r="OS47" s="66"/>
      <c r="OT47" s="66"/>
      <c r="OU47" s="66"/>
      <c r="OV47" s="66"/>
      <c r="OW47" s="66"/>
      <c r="OX47" s="66"/>
      <c r="OY47" s="66"/>
      <c r="OZ47" s="66"/>
      <c r="PA47" s="66"/>
      <c r="PB47" s="66"/>
      <c r="PC47" s="66"/>
      <c r="PD47" s="66"/>
      <c r="PE47" s="66"/>
      <c r="PF47" s="66"/>
      <c r="PG47" s="66"/>
      <c r="PH47" s="66"/>
      <c r="PI47" s="66"/>
      <c r="PJ47" s="66"/>
      <c r="PK47" s="66"/>
      <c r="PL47" s="66"/>
      <c r="PM47" s="66"/>
      <c r="PN47" s="66"/>
      <c r="PO47" s="66"/>
      <c r="PP47" s="66"/>
      <c r="PQ47" s="66"/>
      <c r="PR47" s="66"/>
      <c r="PS47" s="66"/>
      <c r="PT47" s="66"/>
      <c r="PU47" s="66"/>
      <c r="PV47" s="66"/>
      <c r="PW47" s="66"/>
      <c r="PX47" s="66"/>
      <c r="PY47" s="66"/>
      <c r="PZ47" s="66"/>
      <c r="QA47" s="66"/>
      <c r="QB47" s="66"/>
      <c r="QC47" s="66"/>
      <c r="QD47" s="66"/>
      <c r="QE47" s="66"/>
      <c r="QF47" s="66"/>
      <c r="QG47" s="66"/>
      <c r="QH47" s="66"/>
      <c r="QI47" s="66"/>
      <c r="QJ47" s="66"/>
      <c r="QK47" s="66"/>
      <c r="QL47" s="66"/>
      <c r="QM47" s="66"/>
      <c r="QN47" s="66"/>
      <c r="QO47" s="66"/>
      <c r="QP47" s="66"/>
      <c r="QQ47" s="66"/>
      <c r="QR47" s="66"/>
      <c r="QS47" s="66"/>
      <c r="QT47" s="66"/>
      <c r="QU47" s="66"/>
      <c r="QV47" s="66"/>
      <c r="QW47" s="66"/>
      <c r="QX47" s="66"/>
      <c r="QY47" s="66"/>
      <c r="QZ47" s="66"/>
      <c r="RA47" s="66"/>
      <c r="RB47" s="66"/>
      <c r="RC47" s="66"/>
      <c r="RD47" s="66"/>
      <c r="RE47" s="66"/>
      <c r="RF47" s="66"/>
      <c r="RG47" s="66"/>
      <c r="RH47" s="66"/>
      <c r="RI47" s="66"/>
      <c r="RJ47" s="66"/>
      <c r="RK47" s="66"/>
      <c r="RL47" s="66"/>
      <c r="RM47" s="66"/>
      <c r="RN47" s="66"/>
      <c r="RO47" s="66"/>
      <c r="RP47" s="66"/>
      <c r="RQ47" s="66"/>
      <c r="RR47" s="66"/>
      <c r="RS47" s="66"/>
      <c r="RT47" s="66"/>
      <c r="RU47" s="66"/>
      <c r="RV47" s="66"/>
      <c r="RW47" s="66"/>
      <c r="RX47" s="66"/>
      <c r="RY47" s="66"/>
      <c r="RZ47" s="66"/>
      <c r="SA47" s="66"/>
      <c r="SB47" s="66"/>
      <c r="SC47" s="66"/>
      <c r="SD47" s="66"/>
      <c r="SE47" s="66"/>
      <c r="SF47" s="66"/>
      <c r="SG47" s="66"/>
      <c r="SH47" s="66"/>
      <c r="SI47" s="66"/>
      <c r="SJ47" s="66"/>
      <c r="SK47" s="66"/>
      <c r="SL47" s="66"/>
      <c r="SM47" s="66"/>
      <c r="SN47" s="66"/>
      <c r="SO47" s="66"/>
      <c r="SP47" s="66"/>
      <c r="SQ47" s="66"/>
      <c r="SR47" s="66"/>
      <c r="SS47" s="66"/>
      <c r="ST47" s="66"/>
      <c r="SU47" s="66"/>
      <c r="SV47" s="66"/>
      <c r="SW47" s="66"/>
      <c r="SX47" s="66"/>
      <c r="SY47" s="66"/>
      <c r="SZ47" s="66"/>
      <c r="TA47" s="66"/>
      <c r="TB47" s="66"/>
      <c r="TC47" s="66"/>
      <c r="TD47" s="66"/>
      <c r="TE47" s="66"/>
      <c r="TF47" s="66"/>
      <c r="TG47" s="66"/>
      <c r="TH47" s="66"/>
      <c r="TI47" s="66"/>
    </row>
    <row r="48" spans="1:529" x14ac:dyDescent="0.45">
      <c r="A48" s="18">
        <v>44213</v>
      </c>
      <c r="B48" s="16">
        <v>39</v>
      </c>
      <c r="C48" s="20">
        <f>'Daily Feed Intake'!F46</f>
        <v>0</v>
      </c>
      <c r="D48" s="174">
        <f t="shared" si="17"/>
        <v>0</v>
      </c>
      <c r="E48" s="170">
        <v>1.35</v>
      </c>
      <c r="F48" s="175">
        <f>F47-Dead!C46+'Theoritical Daily Growth'!C48/'Theoritical Daily Growth'!E48</f>
        <v>5792.4303169779914</v>
      </c>
      <c r="G48" s="21">
        <f>F48/Dead!B47</f>
        <v>115.84860633955982</v>
      </c>
      <c r="H48" s="20">
        <f>'Daily Feed Intake'!J46</f>
        <v>0</v>
      </c>
      <c r="I48" s="174">
        <f t="shared" si="18"/>
        <v>0</v>
      </c>
      <c r="J48" s="170">
        <v>1.2</v>
      </c>
      <c r="K48" s="175">
        <f>K47-Dead!E46+'Theoritical Daily Growth'!H48/'Theoritical Daily Growth'!J48</f>
        <v>6290.2634859727214</v>
      </c>
      <c r="L48" s="21">
        <f>K48/Dead!D46</f>
        <v>125.80526971945443</v>
      </c>
      <c r="M48" s="20">
        <f>'Daily Feed Intake'!N46</f>
        <v>0</v>
      </c>
      <c r="N48" s="174">
        <f t="shared" si="19"/>
        <v>0</v>
      </c>
      <c r="O48" s="170">
        <v>1.2</v>
      </c>
      <c r="P48" s="175">
        <f>P47-Dead!G46+'Theoritical Daily Growth'!M48/'Theoritical Daily Growth'!O48</f>
        <v>6223.5470108119544</v>
      </c>
      <c r="Q48" s="21">
        <f>P48/Dead!F46</f>
        <v>124.47094021623909</v>
      </c>
      <c r="R48" s="19">
        <f t="shared" si="0"/>
        <v>122.04160542508446</v>
      </c>
      <c r="S48" s="20">
        <f>'Daily Feed Intake'!R46</f>
        <v>0</v>
      </c>
      <c r="T48" s="175">
        <f t="shared" si="1"/>
        <v>0</v>
      </c>
      <c r="U48" s="176">
        <v>1.3</v>
      </c>
      <c r="V48" s="175">
        <f>V47-Dead!I46+'Theoritical Daily Growth'!S48/'Theoritical Daily Growth'!U48</f>
        <v>6051.5826264676289</v>
      </c>
      <c r="W48" s="21">
        <f>V48/Dead!H46</f>
        <v>121.03165252935258</v>
      </c>
      <c r="X48" s="20">
        <f>'Daily Feed Intake'!V46</f>
        <v>0</v>
      </c>
      <c r="Y48" s="175">
        <f t="shared" si="2"/>
        <v>0</v>
      </c>
      <c r="Z48" s="176">
        <v>1.2</v>
      </c>
      <c r="AA48" s="175">
        <f>AA47-Dead!K46+'Theoritical Daily Growth'!X48/'Theoritical Daily Growth'!Z48</f>
        <v>5935.285245456731</v>
      </c>
      <c r="AB48" s="21">
        <f>AA48/Dead!J46</f>
        <v>118.70570490913462</v>
      </c>
      <c r="AC48" s="20">
        <f>'Daily Feed Intake'!Z46</f>
        <v>0</v>
      </c>
      <c r="AD48" s="175">
        <f t="shared" si="3"/>
        <v>0</v>
      </c>
      <c r="AE48" s="176">
        <v>1.2</v>
      </c>
      <c r="AF48" s="175">
        <f>AF47-Dead!M46+'Theoritical Daily Growth'!AC48/'Theoritical Daily Growth'!AE48</f>
        <v>6127.8582551788131</v>
      </c>
      <c r="AG48" s="21">
        <f>AF48/Dead!L46</f>
        <v>122.55716510357627</v>
      </c>
      <c r="AH48" s="72">
        <f t="shared" si="4"/>
        <v>120.76484084735449</v>
      </c>
      <c r="AI48" s="20">
        <f>'Daily Feed Intake'!AH46</f>
        <v>0</v>
      </c>
      <c r="AJ48" s="175">
        <f t="shared" si="5"/>
        <v>0</v>
      </c>
      <c r="AK48" s="176">
        <v>1.2</v>
      </c>
      <c r="AL48" s="175">
        <f>AL47-Dead!O46+'Theoritical Daily Growth'!AI48/'Theoritical Daily Growth'!AK48</f>
        <v>6029.5035027495996</v>
      </c>
      <c r="AM48" s="21">
        <f>AL48/Dead!N46</f>
        <v>120.590070054992</v>
      </c>
      <c r="AN48" s="20">
        <f>'Daily Feed Intake'!AL46</f>
        <v>0</v>
      </c>
      <c r="AO48" s="175">
        <f t="shared" si="6"/>
        <v>0</v>
      </c>
      <c r="AP48" s="176">
        <v>1.2</v>
      </c>
      <c r="AQ48" s="175">
        <f>AQ47-Dead!Q46+'Theoritical Daily Growth'!AN48/'Theoritical Daily Growth'!AP48</f>
        <v>6146.2242461659343</v>
      </c>
      <c r="AR48" s="21">
        <f>AQ48/Dead!P46</f>
        <v>122.92448492331869</v>
      </c>
      <c r="AS48" s="20">
        <f>'Daily Feed Intake'!AP46</f>
        <v>0</v>
      </c>
      <c r="AT48" s="175">
        <f t="shared" si="7"/>
        <v>0</v>
      </c>
      <c r="AU48" s="176">
        <v>1.2</v>
      </c>
      <c r="AV48" s="175">
        <f>AV47-Dead!S46+'Theoritical Daily Growth'!AS48/'Theoritical Daily Growth'!AU48</f>
        <v>5985.9680271130756</v>
      </c>
      <c r="AW48" s="21">
        <f>AV48/Dead!R46</f>
        <v>119.71936054226151</v>
      </c>
      <c r="AX48" s="72">
        <f t="shared" si="8"/>
        <v>121.07797184019073</v>
      </c>
      <c r="AY48" s="20">
        <f>'Daily Feed Intake'!AP46</f>
        <v>0</v>
      </c>
      <c r="AZ48" s="175">
        <f t="shared" si="9"/>
        <v>0</v>
      </c>
      <c r="BA48" s="176">
        <v>1.3</v>
      </c>
      <c r="BB48" s="175">
        <f>BB47-Dead!U46+'Theoritical Daily Growth'!AY48/'Theoritical Daily Growth'!BA48</f>
        <v>5933.7051019505316</v>
      </c>
      <c r="BC48" s="21">
        <f>BB48/Dead!T46</f>
        <v>118.67410203901063</v>
      </c>
      <c r="BD48" s="20">
        <f>'Daily Feed Intake'!AT46</f>
        <v>0</v>
      </c>
      <c r="BE48" s="175">
        <f t="shared" si="10"/>
        <v>0</v>
      </c>
      <c r="BF48" s="176">
        <v>1.2</v>
      </c>
      <c r="BG48" s="175">
        <f>BG47-Dead!W46+'Theoritical Daily Growth'!BD48/'Theoritical Daily Growth'!BF48</f>
        <v>5777.8175485262382</v>
      </c>
      <c r="BH48" s="21">
        <f>BG48/Dead!V46</f>
        <v>115.55635097052476</v>
      </c>
      <c r="BI48" s="20">
        <f>'Daily Feed Intake'!AX46</f>
        <v>0</v>
      </c>
      <c r="BJ48" s="175">
        <f t="shared" si="11"/>
        <v>0</v>
      </c>
      <c r="BK48" s="176">
        <v>1.2</v>
      </c>
      <c r="BL48" s="175">
        <f>BL47-Dead!Y46+'Theoritical Daily Growth'!BI48/'Theoritical Daily Growth'!BK48</f>
        <v>5969.5153866694045</v>
      </c>
      <c r="BM48" s="21">
        <f>BL48/Dead!X46</f>
        <v>119.39030773338808</v>
      </c>
      <c r="BN48" s="72">
        <f t="shared" si="12"/>
        <v>117.87358691430784</v>
      </c>
      <c r="BO48" s="20">
        <f>'Daily Feed Intake'!BB46</f>
        <v>0</v>
      </c>
      <c r="BP48" s="175">
        <f t="shared" si="13"/>
        <v>0</v>
      </c>
      <c r="BQ48" s="176">
        <v>1.2</v>
      </c>
      <c r="BR48" s="175">
        <f>BR47-Dead!AA46+'Theoritical Daily Growth'!BO48/'Theoritical Daily Growth'!BQ48</f>
        <v>6068.5480304905295</v>
      </c>
      <c r="BS48" s="21">
        <f>BR48/Dead!Z46</f>
        <v>121.3709606098106</v>
      </c>
      <c r="BT48" s="20">
        <f>'Daily Feed Intake'!BF46</f>
        <v>0</v>
      </c>
      <c r="BU48" s="175">
        <f t="shared" si="14"/>
        <v>0</v>
      </c>
      <c r="BV48" s="176">
        <v>1.2</v>
      </c>
      <c r="BW48" s="175">
        <f>BW47-Dead!AC46+'Theoritical Daily Growth'!BT48/'Theoritical Daily Growth'!BV48</f>
        <v>5460.0886485510964</v>
      </c>
      <c r="BX48" s="21">
        <f>BW48/Dead!AB46</f>
        <v>109.20177297102192</v>
      </c>
      <c r="BY48" s="20">
        <f>'Daily Feed Intake'!BJ46</f>
        <v>0</v>
      </c>
      <c r="BZ48" s="175">
        <f t="shared" si="15"/>
        <v>0</v>
      </c>
      <c r="CA48" s="176">
        <v>1.35</v>
      </c>
      <c r="CB48" s="175">
        <f>CB47-Dead!AE47+'Theoritical Daily Growth'!BY48/'Theoritical Daily Growth'!CA48</f>
        <v>5425.3929295620255</v>
      </c>
      <c r="CC48" s="21">
        <f>CB48/Dead!AD46</f>
        <v>108.50785859124051</v>
      </c>
      <c r="CD48" s="72">
        <f t="shared" si="16"/>
        <v>113.02686405735767</v>
      </c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  <c r="IW48" s="66"/>
      <c r="IX48" s="66"/>
      <c r="IY48" s="66"/>
      <c r="IZ48" s="66"/>
      <c r="JA48" s="66"/>
      <c r="JB48" s="66"/>
      <c r="JC48" s="66"/>
      <c r="JD48" s="66"/>
      <c r="JE48" s="66"/>
      <c r="JF48" s="66"/>
      <c r="JG48" s="66"/>
      <c r="JH48" s="66"/>
      <c r="JI48" s="66"/>
      <c r="JJ48" s="66"/>
      <c r="JK48" s="66"/>
      <c r="JL48" s="66"/>
      <c r="JM48" s="66"/>
      <c r="JN48" s="66"/>
      <c r="JO48" s="66"/>
      <c r="JP48" s="66"/>
      <c r="JQ48" s="66"/>
      <c r="JR48" s="66"/>
      <c r="JS48" s="66"/>
      <c r="JT48" s="66"/>
      <c r="JU48" s="66"/>
      <c r="JV48" s="66"/>
      <c r="JW48" s="66"/>
      <c r="JX48" s="66"/>
      <c r="JY48" s="66"/>
      <c r="JZ48" s="66"/>
      <c r="KA48" s="66"/>
      <c r="KB48" s="66"/>
      <c r="KC48" s="66"/>
      <c r="KD48" s="66"/>
      <c r="KE48" s="66"/>
      <c r="KF48" s="66"/>
      <c r="KG48" s="66"/>
      <c r="KH48" s="66"/>
      <c r="KI48" s="66"/>
      <c r="KJ48" s="66"/>
      <c r="KK48" s="66"/>
      <c r="KL48" s="66"/>
      <c r="KM48" s="66"/>
      <c r="KN48" s="66"/>
      <c r="KO48" s="66"/>
      <c r="KP48" s="66"/>
      <c r="KQ48" s="66"/>
      <c r="KR48" s="66"/>
      <c r="KS48" s="66"/>
      <c r="KT48" s="66"/>
      <c r="KU48" s="66"/>
      <c r="KV48" s="66"/>
      <c r="KW48" s="66"/>
      <c r="KX48" s="66"/>
      <c r="KY48" s="66"/>
      <c r="KZ48" s="66"/>
      <c r="LA48" s="66"/>
      <c r="LB48" s="66"/>
      <c r="LC48" s="66"/>
      <c r="LD48" s="66"/>
      <c r="LE48" s="66"/>
      <c r="LF48" s="66"/>
      <c r="LG48" s="66"/>
      <c r="LH48" s="66"/>
      <c r="LI48" s="66"/>
      <c r="LJ48" s="66"/>
      <c r="LK48" s="66"/>
      <c r="LL48" s="66"/>
      <c r="LM48" s="66"/>
      <c r="LN48" s="66"/>
      <c r="LO48" s="66"/>
      <c r="LP48" s="66"/>
      <c r="LQ48" s="66"/>
      <c r="LR48" s="66"/>
      <c r="LS48" s="66"/>
      <c r="LT48" s="66"/>
      <c r="LU48" s="66"/>
      <c r="LV48" s="66"/>
      <c r="LW48" s="66"/>
      <c r="LX48" s="66"/>
      <c r="LY48" s="66"/>
      <c r="LZ48" s="66"/>
      <c r="MA48" s="66"/>
      <c r="MB48" s="66"/>
      <c r="MC48" s="66"/>
      <c r="MD48" s="66"/>
      <c r="ME48" s="66"/>
      <c r="MF48" s="66"/>
      <c r="MG48" s="66"/>
      <c r="MH48" s="66"/>
      <c r="MI48" s="66"/>
      <c r="MJ48" s="66"/>
      <c r="MK48" s="66"/>
      <c r="ML48" s="66"/>
      <c r="MM48" s="66"/>
      <c r="MN48" s="66"/>
      <c r="MO48" s="66"/>
      <c r="MP48" s="66"/>
      <c r="MQ48" s="66"/>
      <c r="MR48" s="66"/>
      <c r="MS48" s="66"/>
      <c r="MT48" s="66"/>
      <c r="MU48" s="66"/>
      <c r="MV48" s="66"/>
      <c r="MW48" s="66"/>
      <c r="MX48" s="66"/>
      <c r="MY48" s="66"/>
      <c r="MZ48" s="66"/>
      <c r="NA48" s="66"/>
      <c r="NB48" s="66"/>
      <c r="NC48" s="66"/>
      <c r="ND48" s="66"/>
      <c r="NE48" s="66"/>
      <c r="NF48" s="66"/>
      <c r="NG48" s="66"/>
      <c r="NH48" s="66"/>
      <c r="NI48" s="66"/>
      <c r="NJ48" s="66"/>
      <c r="NK48" s="66"/>
      <c r="NL48" s="66"/>
      <c r="NM48" s="66"/>
      <c r="NN48" s="66"/>
      <c r="NO48" s="66"/>
      <c r="NP48" s="66"/>
      <c r="NQ48" s="66"/>
      <c r="NR48" s="66"/>
      <c r="NS48" s="66"/>
      <c r="NT48" s="66"/>
      <c r="NU48" s="66"/>
      <c r="NV48" s="66"/>
      <c r="NW48" s="66"/>
      <c r="NX48" s="66"/>
      <c r="NY48" s="66"/>
      <c r="NZ48" s="66"/>
      <c r="OA48" s="66"/>
      <c r="OB48" s="66"/>
      <c r="OC48" s="66"/>
      <c r="OD48" s="66"/>
      <c r="OE48" s="66"/>
      <c r="OF48" s="66"/>
      <c r="OG48" s="66"/>
      <c r="OH48" s="66"/>
      <c r="OI48" s="66"/>
      <c r="OJ48" s="66"/>
      <c r="OK48" s="66"/>
      <c r="OL48" s="66"/>
      <c r="OM48" s="66"/>
      <c r="ON48" s="66"/>
      <c r="OO48" s="66"/>
      <c r="OP48" s="66"/>
      <c r="OQ48" s="66"/>
      <c r="OR48" s="66"/>
      <c r="OS48" s="66"/>
      <c r="OT48" s="66"/>
      <c r="OU48" s="66"/>
      <c r="OV48" s="66"/>
      <c r="OW48" s="66"/>
      <c r="OX48" s="66"/>
      <c r="OY48" s="66"/>
      <c r="OZ48" s="66"/>
      <c r="PA48" s="66"/>
      <c r="PB48" s="66"/>
      <c r="PC48" s="66"/>
      <c r="PD48" s="66"/>
      <c r="PE48" s="66"/>
      <c r="PF48" s="66"/>
      <c r="PG48" s="66"/>
      <c r="PH48" s="66"/>
      <c r="PI48" s="66"/>
      <c r="PJ48" s="66"/>
      <c r="PK48" s="66"/>
      <c r="PL48" s="66"/>
      <c r="PM48" s="66"/>
      <c r="PN48" s="66"/>
      <c r="PO48" s="66"/>
      <c r="PP48" s="66"/>
      <c r="PQ48" s="66"/>
      <c r="PR48" s="66"/>
      <c r="PS48" s="66"/>
      <c r="PT48" s="66"/>
      <c r="PU48" s="66"/>
      <c r="PV48" s="66"/>
      <c r="PW48" s="66"/>
      <c r="PX48" s="66"/>
      <c r="PY48" s="66"/>
      <c r="PZ48" s="66"/>
      <c r="QA48" s="66"/>
      <c r="QB48" s="66"/>
      <c r="QC48" s="66"/>
      <c r="QD48" s="66"/>
      <c r="QE48" s="66"/>
      <c r="QF48" s="66"/>
      <c r="QG48" s="66"/>
      <c r="QH48" s="66"/>
      <c r="QI48" s="66"/>
      <c r="QJ48" s="66"/>
      <c r="QK48" s="66"/>
      <c r="QL48" s="66"/>
      <c r="QM48" s="66"/>
      <c r="QN48" s="66"/>
      <c r="QO48" s="66"/>
      <c r="QP48" s="66"/>
      <c r="QQ48" s="66"/>
      <c r="QR48" s="66"/>
      <c r="QS48" s="66"/>
      <c r="QT48" s="66"/>
      <c r="QU48" s="66"/>
      <c r="QV48" s="66"/>
      <c r="QW48" s="66"/>
      <c r="QX48" s="66"/>
      <c r="QY48" s="66"/>
      <c r="QZ48" s="66"/>
      <c r="RA48" s="66"/>
      <c r="RB48" s="66"/>
      <c r="RC48" s="66"/>
      <c r="RD48" s="66"/>
      <c r="RE48" s="66"/>
      <c r="RF48" s="66"/>
      <c r="RG48" s="66"/>
      <c r="RH48" s="66"/>
      <c r="RI48" s="66"/>
      <c r="RJ48" s="66"/>
      <c r="RK48" s="66"/>
      <c r="RL48" s="66"/>
      <c r="RM48" s="66"/>
      <c r="RN48" s="66"/>
      <c r="RO48" s="66"/>
      <c r="RP48" s="66"/>
      <c r="RQ48" s="66"/>
      <c r="RR48" s="66"/>
      <c r="RS48" s="66"/>
      <c r="RT48" s="66"/>
      <c r="RU48" s="66"/>
      <c r="RV48" s="66"/>
      <c r="RW48" s="66"/>
      <c r="RX48" s="66"/>
      <c r="RY48" s="66"/>
      <c r="RZ48" s="66"/>
      <c r="SA48" s="66"/>
      <c r="SB48" s="66"/>
      <c r="SC48" s="66"/>
      <c r="SD48" s="66"/>
      <c r="SE48" s="66"/>
      <c r="SF48" s="66"/>
      <c r="SG48" s="66"/>
      <c r="SH48" s="66"/>
      <c r="SI48" s="66"/>
      <c r="SJ48" s="66"/>
      <c r="SK48" s="66"/>
      <c r="SL48" s="66"/>
      <c r="SM48" s="66"/>
      <c r="SN48" s="66"/>
      <c r="SO48" s="66"/>
      <c r="SP48" s="66"/>
      <c r="SQ48" s="66"/>
      <c r="SR48" s="66"/>
      <c r="SS48" s="66"/>
      <c r="ST48" s="66"/>
      <c r="SU48" s="66"/>
      <c r="SV48" s="66"/>
      <c r="SW48" s="66"/>
      <c r="SX48" s="66"/>
      <c r="SY48" s="66"/>
      <c r="SZ48" s="66"/>
      <c r="TA48" s="66"/>
      <c r="TB48" s="66"/>
      <c r="TC48" s="66"/>
      <c r="TD48" s="66"/>
      <c r="TE48" s="66"/>
      <c r="TF48" s="66"/>
      <c r="TG48" s="66"/>
      <c r="TH48" s="66"/>
      <c r="TI48" s="66"/>
    </row>
    <row r="49" spans="1:82" x14ac:dyDescent="0.45">
      <c r="A49" s="18">
        <v>44214</v>
      </c>
      <c r="B49" s="16">
        <v>40</v>
      </c>
      <c r="C49" s="20">
        <f>'Daily Feed Intake'!F47</f>
        <v>107.00296798812805</v>
      </c>
      <c r="D49" s="174">
        <f t="shared" si="17"/>
        <v>1.8472896890014432</v>
      </c>
      <c r="E49" s="170">
        <v>1.35</v>
      </c>
      <c r="F49" s="175">
        <f>F48-Dead!C47+'Theoritical Daily Growth'!C49/'Theoritical Daily Growth'!E49</f>
        <v>5871.6917747469752</v>
      </c>
      <c r="G49" s="21">
        <f>F49/Dead!B48</f>
        <v>117.4338354949395</v>
      </c>
      <c r="H49" s="20">
        <f>'Daily Feed Intake'!J47</f>
        <v>113.88689845240619</v>
      </c>
      <c r="I49" s="174">
        <f t="shared" si="18"/>
        <v>1.8105266767659862</v>
      </c>
      <c r="J49" s="170">
        <v>1.2</v>
      </c>
      <c r="K49" s="175">
        <f>K48-Dead!E47+'Theoritical Daily Growth'!H49/'Theoritical Daily Growth'!J49</f>
        <v>6385.1692346830596</v>
      </c>
      <c r="L49" s="21">
        <f>K49/Dead!D47</f>
        <v>127.70338469366119</v>
      </c>
      <c r="M49" s="20">
        <f>'Daily Feed Intake'!N47</f>
        <v>119.33623065507739</v>
      </c>
      <c r="N49" s="174">
        <f t="shared" si="19"/>
        <v>1.9174954482991557</v>
      </c>
      <c r="O49" s="170">
        <v>1.2</v>
      </c>
      <c r="P49" s="175">
        <f>P48-Dead!G47+'Theoritical Daily Growth'!M49/'Theoritical Daily Growth'!O49</f>
        <v>6322.9938696911859</v>
      </c>
      <c r="Q49" s="21">
        <f>P49/Dead!F47</f>
        <v>126.45987739382372</v>
      </c>
      <c r="R49" s="19">
        <f t="shared" si="0"/>
        <v>123.86569919414147</v>
      </c>
      <c r="S49" s="20">
        <f>'Daily Feed Intake'!R47</f>
        <v>119.19612490982171</v>
      </c>
      <c r="T49" s="175">
        <f t="shared" si="1"/>
        <v>1.9696686349203449</v>
      </c>
      <c r="U49" s="176">
        <v>1.3</v>
      </c>
      <c r="V49" s="175">
        <f>V48-Dead!I47+'Theoritical Daily Growth'!S49/'Theoritical Daily Growth'!U49</f>
        <v>6143.2719533213376</v>
      </c>
      <c r="W49" s="21">
        <f>V49/Dead!H47</f>
        <v>122.86543906642675</v>
      </c>
      <c r="X49" s="20">
        <f>'Daily Feed Intake'!V47</f>
        <v>115.56838091311965</v>
      </c>
      <c r="Y49" s="175">
        <f t="shared" si="2"/>
        <v>1.9471411420636187</v>
      </c>
      <c r="Z49" s="176">
        <v>1.2</v>
      </c>
      <c r="AA49" s="175">
        <f>AA48-Dead!K47+'Theoritical Daily Growth'!X49/'Theoritical Daily Growth'!Z49</f>
        <v>6031.5922295509972</v>
      </c>
      <c r="AB49" s="21">
        <f>AA49/Dead!J47</f>
        <v>120.63184459101994</v>
      </c>
      <c r="AC49" s="20">
        <f>'Daily Feed Intake'!Z47</f>
        <v>113.00216427908894</v>
      </c>
      <c r="AD49" s="175">
        <f t="shared" si="3"/>
        <v>1.8440727505990837</v>
      </c>
      <c r="AE49" s="176">
        <v>1.2</v>
      </c>
      <c r="AF49" s="175">
        <f>AF48-Dead!M47+'Theoritical Daily Growth'!AC49/'Theoritical Daily Growth'!AE49</f>
        <v>6222.0267254113869</v>
      </c>
      <c r="AG49" s="21">
        <f>AF49/Dead!L47</f>
        <v>124.44053450822774</v>
      </c>
      <c r="AH49" s="72">
        <f t="shared" si="4"/>
        <v>122.64593938855815</v>
      </c>
      <c r="AI49" s="20">
        <f>'Daily Feed Intake'!AH47</f>
        <v>112.54823137616559</v>
      </c>
      <c r="AJ49" s="175">
        <f t="shared" si="5"/>
        <v>1.8666251926852828</v>
      </c>
      <c r="AK49" s="176">
        <v>1.2</v>
      </c>
      <c r="AL49" s="175">
        <f>AL48-Dead!O47+'Theoritical Daily Growth'!AI49/'Theoritical Daily Growth'!AK49</f>
        <v>6123.2936955630712</v>
      </c>
      <c r="AM49" s="21">
        <f>AL49/Dead!N47</f>
        <v>122.46587391126143</v>
      </c>
      <c r="AN49" s="20">
        <f>'Daily Feed Intake'!AL47</f>
        <v>114.27023567988523</v>
      </c>
      <c r="AO49" s="175">
        <f t="shared" si="6"/>
        <v>1.8591940531809907</v>
      </c>
      <c r="AP49" s="176">
        <v>1.2</v>
      </c>
      <c r="AQ49" s="175">
        <f>AQ48-Dead!Q47+'Theoritical Daily Growth'!AN49/'Theoritical Daily Growth'!AP49</f>
        <v>6241.4494425658386</v>
      </c>
      <c r="AR49" s="21">
        <f>AQ49/Dead!P47</f>
        <v>124.82898885131677</v>
      </c>
      <c r="AS49" s="20">
        <f>'Daily Feed Intake'!AP47</f>
        <v>108.03532915682449</v>
      </c>
      <c r="AT49" s="175">
        <f t="shared" si="7"/>
        <v>1.8048096593146687</v>
      </c>
      <c r="AU49" s="176">
        <v>1.2</v>
      </c>
      <c r="AV49" s="175">
        <f>AV48-Dead!S47+'Theoritical Daily Growth'!AS49/'Theoritical Daily Growth'!AU49</f>
        <v>6075.9974680770956</v>
      </c>
      <c r="AW49" s="21">
        <f>AV49/Dead!R47</f>
        <v>121.51994936154192</v>
      </c>
      <c r="AX49" s="72">
        <f t="shared" si="8"/>
        <v>122.93827070804004</v>
      </c>
      <c r="AY49" s="20">
        <f>'Daily Feed Intake'!AP47</f>
        <v>108.03532915682449</v>
      </c>
      <c r="AZ49" s="175">
        <f t="shared" si="9"/>
        <v>1.8207060731971842</v>
      </c>
      <c r="BA49" s="176">
        <v>1.3</v>
      </c>
      <c r="BB49" s="175">
        <f>BB48-Dead!U47+'Theoritical Daily Growth'!AY49/'Theoritical Daily Growth'!BA49</f>
        <v>6016.809201301935</v>
      </c>
      <c r="BC49" s="21">
        <f>BB49/Dead!T47</f>
        <v>120.33618402603869</v>
      </c>
      <c r="BD49" s="20">
        <f>'Daily Feed Intake'!AT47</f>
        <v>99.675464722193695</v>
      </c>
      <c r="BE49" s="175">
        <f t="shared" si="10"/>
        <v>1.7251403992086622</v>
      </c>
      <c r="BF49" s="176">
        <v>1.2</v>
      </c>
      <c r="BG49" s="175">
        <f>BG48-Dead!W47+'Theoritical Daily Growth'!BD49/'Theoritical Daily Growth'!BF49</f>
        <v>5860.8804357947329</v>
      </c>
      <c r="BH49" s="21">
        <f>BG49/Dead!V47</f>
        <v>117.21760871589466</v>
      </c>
      <c r="BI49" s="20">
        <f>'Daily Feed Intake'!AX47</f>
        <v>90.247509499845947</v>
      </c>
      <c r="BJ49" s="175">
        <f t="shared" si="11"/>
        <v>1.5118062967285204</v>
      </c>
      <c r="BK49" s="176">
        <v>1.2</v>
      </c>
      <c r="BL49" s="175">
        <f>BL48-Dead!Y47+'Theoritical Daily Growth'!BI49/'Theoritical Daily Growth'!BK49</f>
        <v>6044.7216445859431</v>
      </c>
      <c r="BM49" s="21">
        <f>BL49/Dead!X47</f>
        <v>120.89443289171886</v>
      </c>
      <c r="BN49" s="72">
        <f t="shared" si="12"/>
        <v>119.48274187788407</v>
      </c>
      <c r="BO49" s="20">
        <f>'Daily Feed Intake'!BB47</f>
        <v>111.64439517376508</v>
      </c>
      <c r="BP49" s="175">
        <f t="shared" si="13"/>
        <v>1.839721702997557</v>
      </c>
      <c r="BQ49" s="176">
        <v>1.2</v>
      </c>
      <c r="BR49" s="175">
        <f>BR48-Dead!AA47+'Theoritical Daily Growth'!BO49/'Theoritical Daily Growth'!BQ49</f>
        <v>6161.5850264686669</v>
      </c>
      <c r="BS49" s="21">
        <f>BR49/Dead!Z47</f>
        <v>123.23170052937334</v>
      </c>
      <c r="BT49" s="20">
        <f>'Daily Feed Intake'!BF47</f>
        <v>87.794816953697023</v>
      </c>
      <c r="BU49" s="175">
        <f t="shared" si="14"/>
        <v>1.607937573998812</v>
      </c>
      <c r="BV49" s="176">
        <v>1.2</v>
      </c>
      <c r="BW49" s="175">
        <f>BW48-Dead!AC47+'Theoritical Daily Growth'!BT49/'Theoritical Daily Growth'!BV49</f>
        <v>5533.2509960125108</v>
      </c>
      <c r="BX49" s="21">
        <f>BW49/Dead!AB47</f>
        <v>110.66501992025022</v>
      </c>
      <c r="BY49" s="20">
        <f>'Daily Feed Intake'!BJ47</f>
        <v>99.575188202536864</v>
      </c>
      <c r="BZ49" s="175">
        <f t="shared" si="15"/>
        <v>1.8353544064978027</v>
      </c>
      <c r="CA49" s="176">
        <v>1.35</v>
      </c>
      <c r="CB49" s="175">
        <f>CB48-Dead!AE48+'Theoritical Daily Growth'!BY49/'Theoritical Daily Growth'!CA49</f>
        <v>5499.1523282305716</v>
      </c>
      <c r="CC49" s="21">
        <f>CB49/Dead!AD47</f>
        <v>109.98304656461143</v>
      </c>
      <c r="CD49" s="72">
        <f t="shared" si="16"/>
        <v>114.62658900474499</v>
      </c>
    </row>
    <row r="50" spans="1:82" x14ac:dyDescent="0.45">
      <c r="A50" s="18">
        <v>44215</v>
      </c>
      <c r="B50" s="16">
        <v>41</v>
      </c>
      <c r="C50" s="20">
        <f>'Daily Feed Intake'!F48</f>
        <v>92.400042399830397</v>
      </c>
      <c r="D50" s="174">
        <f t="shared" si="17"/>
        <v>1.573652806457337</v>
      </c>
      <c r="E50" s="170">
        <v>1.35</v>
      </c>
      <c r="F50" s="175">
        <f>F49-Dead!C48+'Theoritical Daily Growth'!C50/'Theoritical Daily Growth'!E50</f>
        <v>5940.1362505987017</v>
      </c>
      <c r="G50" s="21">
        <f>F50/Dead!B49</f>
        <v>118.80272501197403</v>
      </c>
      <c r="H50" s="20">
        <f>'Daily Feed Intake'!J48</f>
        <v>84.284926860292558</v>
      </c>
      <c r="I50" s="174">
        <f t="shared" si="18"/>
        <v>1.3200108526877004</v>
      </c>
      <c r="J50" s="170">
        <v>1.2</v>
      </c>
      <c r="K50" s="175">
        <f>K49-Dead!E48+'Theoritical Daily Growth'!H50/'Theoritical Daily Growth'!J50</f>
        <v>6455.4066737333033</v>
      </c>
      <c r="L50" s="21">
        <f>K50/Dead!D48</f>
        <v>129.10813347466606</v>
      </c>
      <c r="M50" s="20">
        <f>'Daily Feed Intake'!N48</f>
        <v>97.58172567309731</v>
      </c>
      <c r="N50" s="174">
        <f t="shared" si="19"/>
        <v>1.5432835723730218</v>
      </c>
      <c r="O50" s="170">
        <v>1.2</v>
      </c>
      <c r="P50" s="175">
        <f>P49-Dead!G48+'Theoritical Daily Growth'!M50/'Theoritical Daily Growth'!O50</f>
        <v>6404.311974418767</v>
      </c>
      <c r="Q50" s="21">
        <f>P50/Dead!F48</f>
        <v>128.08623948837533</v>
      </c>
      <c r="R50" s="19">
        <f t="shared" si="0"/>
        <v>125.33236599167181</v>
      </c>
      <c r="S50" s="20">
        <f>'Daily Feed Intake'!R48</f>
        <v>91.761310934762449</v>
      </c>
      <c r="T50" s="175">
        <f t="shared" si="1"/>
        <v>1.4936879179693816</v>
      </c>
      <c r="U50" s="176">
        <v>1.3</v>
      </c>
      <c r="V50" s="175">
        <f>V49-Dead!I48+'Theoritical Daily Growth'!S50/'Theoritical Daily Growth'!U50</f>
        <v>6213.8575771173091</v>
      </c>
      <c r="W50" s="21">
        <f>V50/Dead!H48</f>
        <v>124.27715154234619</v>
      </c>
      <c r="X50" s="20">
        <f>'Daily Feed Intake'!V48</f>
        <v>86.010512212717714</v>
      </c>
      <c r="Y50" s="175">
        <f t="shared" si="2"/>
        <v>1.4260001163759124</v>
      </c>
      <c r="Z50" s="176">
        <v>1.2</v>
      </c>
      <c r="AA50" s="175">
        <f>AA49-Dead!K48+'Theoritical Daily Growth'!X50/'Theoritical Daily Growth'!Z50</f>
        <v>6103.267656394929</v>
      </c>
      <c r="AB50" s="21">
        <f>AA50/Dead!J48</f>
        <v>122.06535312789858</v>
      </c>
      <c r="AC50" s="20">
        <f>'Daily Feed Intake'!Z48</f>
        <v>88.41183139235288</v>
      </c>
      <c r="AD50" s="175">
        <f t="shared" si="3"/>
        <v>1.4209490780756375</v>
      </c>
      <c r="AE50" s="176">
        <v>1.2</v>
      </c>
      <c r="AF50" s="175">
        <f>AF49-Dead!M48+'Theoritical Daily Growth'!AC50/'Theoritical Daily Growth'!AE50</f>
        <v>6295.703251571681</v>
      </c>
      <c r="AG50" s="21">
        <f>AF50/Dead!L48</f>
        <v>125.91406503143362</v>
      </c>
      <c r="AH50" s="72">
        <f t="shared" si="4"/>
        <v>124.08552323389279</v>
      </c>
      <c r="AI50" s="20">
        <f>'Daily Feed Intake'!AH48</f>
        <v>100.02270007172865</v>
      </c>
      <c r="AJ50" s="175">
        <f t="shared" si="5"/>
        <v>1.6334787296615372</v>
      </c>
      <c r="AK50" s="176">
        <v>1.2</v>
      </c>
      <c r="AL50" s="175">
        <f>AL49-Dead!O48+'Theoritical Daily Growth'!AI50/'Theoritical Daily Growth'!AK50</f>
        <v>6206.6459456228449</v>
      </c>
      <c r="AM50" s="21">
        <f>AL50/Dead!N48</f>
        <v>124.1329189124569</v>
      </c>
      <c r="AN50" s="20">
        <f>'Daily Feed Intake'!AL48</f>
        <v>67.284118249820665</v>
      </c>
      <c r="AO50" s="175">
        <f t="shared" si="6"/>
        <v>1.0780207204908543</v>
      </c>
      <c r="AP50" s="176">
        <v>1.2</v>
      </c>
      <c r="AQ50" s="175">
        <f>AQ49-Dead!Q48+'Theoritical Daily Growth'!AN50/'Theoritical Daily Growth'!AP50</f>
        <v>6297.5195411073555</v>
      </c>
      <c r="AR50" s="21">
        <f>AQ50/Dead!P48</f>
        <v>125.95039082214711</v>
      </c>
      <c r="AS50" s="20">
        <f>'Daily Feed Intake'!AP48</f>
        <v>88.552942384718079</v>
      </c>
      <c r="AT50" s="175">
        <f t="shared" si="7"/>
        <v>1.4574223055550897</v>
      </c>
      <c r="AU50" s="176">
        <v>1.2</v>
      </c>
      <c r="AV50" s="175">
        <f>AV49-Dead!S48+'Theoritical Daily Growth'!AS50/'Theoritical Daily Growth'!AU50</f>
        <v>6149.7915867310276</v>
      </c>
      <c r="AW50" s="21">
        <f>AV50/Dead!R48</f>
        <v>122.99583173462055</v>
      </c>
      <c r="AX50" s="72">
        <f t="shared" si="8"/>
        <v>124.35971382307486</v>
      </c>
      <c r="AY50" s="20">
        <f>'Daily Feed Intake'!AP48</f>
        <v>88.552942384718079</v>
      </c>
      <c r="AZ50" s="175">
        <f t="shared" si="9"/>
        <v>1.4717591903289327</v>
      </c>
      <c r="BA50" s="176">
        <v>1.3</v>
      </c>
      <c r="BB50" s="175">
        <f>BB49-Dead!U48+'Theoritical Daily Growth'!AY50/'Theoritical Daily Growth'!BA50</f>
        <v>6084.9268492901792</v>
      </c>
      <c r="BC50" s="21">
        <f>BB50/Dead!T48</f>
        <v>121.69853698580359</v>
      </c>
      <c r="BD50" s="20">
        <f>'Daily Feed Intake'!AT48</f>
        <v>82.24709869569682</v>
      </c>
      <c r="BE50" s="175">
        <f t="shared" si="10"/>
        <v>1.4033232651084468</v>
      </c>
      <c r="BF50" s="176">
        <v>1.2</v>
      </c>
      <c r="BG50" s="175">
        <f>BG49-Dead!W48+'Theoritical Daily Growth'!BD50/'Theoritical Daily Growth'!BF50</f>
        <v>5929.4196847078138</v>
      </c>
      <c r="BH50" s="21">
        <f>BG50/Dead!V48</f>
        <v>118.58839369415628</v>
      </c>
      <c r="BI50" s="20">
        <f>'Daily Feed Intake'!AX48</f>
        <v>80.593611995481155</v>
      </c>
      <c r="BJ50" s="175">
        <f t="shared" si="11"/>
        <v>1.333289053395307</v>
      </c>
      <c r="BK50" s="176">
        <v>1.2</v>
      </c>
      <c r="BL50" s="175">
        <f>BL49-Dead!Y48+'Theoritical Daily Growth'!BI50/'Theoritical Daily Growth'!BK50</f>
        <v>6111.882987915511</v>
      </c>
      <c r="BM50" s="21">
        <f>BL50/Dead!X48</f>
        <v>122.23765975831022</v>
      </c>
      <c r="BN50" s="72">
        <f t="shared" si="12"/>
        <v>120.84153014609002</v>
      </c>
      <c r="BO50" s="20">
        <f>'Daily Feed Intake'!BB48</f>
        <v>87.42345673919769</v>
      </c>
      <c r="BP50" s="175">
        <f t="shared" si="13"/>
        <v>1.4188468772831639</v>
      </c>
      <c r="BQ50" s="176">
        <v>1.2</v>
      </c>
      <c r="BR50" s="175">
        <f>BR49-Dead!AA48+'Theoritical Daily Growth'!BO50/'Theoritical Daily Growth'!BQ50</f>
        <v>6234.4379070846653</v>
      </c>
      <c r="BS50" s="21">
        <f>BR50/Dead!Z48</f>
        <v>124.68875814169331</v>
      </c>
      <c r="BT50" s="20">
        <f>'Daily Feed Intake'!BF48</f>
        <v>95.552119212127465</v>
      </c>
      <c r="BU50" s="175">
        <f t="shared" si="14"/>
        <v>1.7268712241860396</v>
      </c>
      <c r="BV50" s="176">
        <v>1.2</v>
      </c>
      <c r="BW50" s="175">
        <f>BW49-Dead!AC48+'Theoritical Daily Growth'!BT50/'Theoritical Daily Growth'!BV50</f>
        <v>5612.8777620226174</v>
      </c>
      <c r="BX50" s="21">
        <f>BW50/Dead!AB48</f>
        <v>112.25755524045235</v>
      </c>
      <c r="BY50" s="20">
        <f>'Daily Feed Intake'!BJ48</f>
        <v>56.724345673919764</v>
      </c>
      <c r="BZ50" s="175">
        <f t="shared" si="15"/>
        <v>1.0315107181650232</v>
      </c>
      <c r="CA50" s="176">
        <v>1.35</v>
      </c>
      <c r="CB50" s="175">
        <f>CB49-Dead!AE49+'Theoritical Daily Growth'!BY50/'Theoritical Daily Growth'!CA50</f>
        <v>5541.1703620631051</v>
      </c>
      <c r="CC50" s="21">
        <f>CB50/Dead!AD48</f>
        <v>110.8234072412621</v>
      </c>
      <c r="CD50" s="72">
        <f t="shared" si="16"/>
        <v>115.92324020780258</v>
      </c>
    </row>
    <row r="51" spans="1:82" x14ac:dyDescent="0.45">
      <c r="A51" s="18">
        <v>44216</v>
      </c>
      <c r="B51" s="16">
        <v>42</v>
      </c>
      <c r="C51" s="20">
        <f>'Daily Feed Intake'!F49</f>
        <v>89.787788848844599</v>
      </c>
      <c r="D51" s="174">
        <f t="shared" si="17"/>
        <v>1.5115442653322129</v>
      </c>
      <c r="E51" s="170">
        <v>1.35</v>
      </c>
      <c r="F51" s="175">
        <f>F50-Dead!C49+'Theoritical Daily Growth'!C51/'Theoritical Daily Growth'!E51</f>
        <v>6006.6457238200683</v>
      </c>
      <c r="G51" s="21">
        <f>F51/Dead!B50</f>
        <v>120.13291447640137</v>
      </c>
      <c r="H51" s="20">
        <f>'Daily Feed Intake'!J49</f>
        <v>107.3562645749417</v>
      </c>
      <c r="I51" s="174">
        <f t="shared" si="18"/>
        <v>1.6630441736810861</v>
      </c>
      <c r="J51" s="170">
        <v>1.2</v>
      </c>
      <c r="K51" s="175">
        <f>K50-Dead!E49+'Theoritical Daily Growth'!H51/'Theoritical Daily Growth'!J51</f>
        <v>6544.8702275457545</v>
      </c>
      <c r="L51" s="21">
        <f>K51/Dead!D49</f>
        <v>130.8974045509151</v>
      </c>
      <c r="M51" s="20">
        <f>'Daily Feed Intake'!N49</f>
        <v>108.10568157727369</v>
      </c>
      <c r="N51" s="174">
        <f t="shared" si="19"/>
        <v>1.688013981971654</v>
      </c>
      <c r="O51" s="170">
        <v>1.2</v>
      </c>
      <c r="P51" s="175">
        <f>P50-Dead!G49+'Theoritical Daily Growth'!M51/'Theoritical Daily Growth'!O51</f>
        <v>6494.4000423998286</v>
      </c>
      <c r="Q51" s="21">
        <f>P51/Dead!F49</f>
        <v>129.88800084799658</v>
      </c>
      <c r="R51" s="19">
        <f t="shared" si="0"/>
        <v>126.97277329177102</v>
      </c>
      <c r="S51" s="20">
        <f>'Daily Feed Intake'!R49</f>
        <v>108.68391219210554</v>
      </c>
      <c r="T51" s="175">
        <f t="shared" si="1"/>
        <v>1.7490570204302212</v>
      </c>
      <c r="U51" s="176">
        <v>1.3</v>
      </c>
      <c r="V51" s="175">
        <f>V50-Dead!I49+'Theoritical Daily Growth'!S51/'Theoritical Daily Growth'!U51</f>
        <v>6297.4605864958521</v>
      </c>
      <c r="W51" s="21">
        <f>V51/Dead!H49</f>
        <v>125.94921172991704</v>
      </c>
      <c r="X51" s="20">
        <f>'Daily Feed Intake'!V49</f>
        <v>106.61238792126147</v>
      </c>
      <c r="Y51" s="175">
        <f t="shared" si="2"/>
        <v>1.746808331591919</v>
      </c>
      <c r="Z51" s="176">
        <v>1.2</v>
      </c>
      <c r="AA51" s="175">
        <f>AA50-Dead!K49+'Theoritical Daily Growth'!X51/'Theoritical Daily Growth'!Z51</f>
        <v>6192.1113129959804</v>
      </c>
      <c r="AB51" s="21">
        <f>AA51/Dead!J49</f>
        <v>123.84222625991961</v>
      </c>
      <c r="AC51" s="20">
        <f>'Daily Feed Intake'!Z49</f>
        <v>105.23137174069875</v>
      </c>
      <c r="AD51" s="175">
        <f t="shared" si="3"/>
        <v>1.6714792221890133</v>
      </c>
      <c r="AE51" s="176">
        <v>1.2</v>
      </c>
      <c r="AF51" s="175">
        <f>AF50-Dead!M49+'Theoritical Daily Growth'!AC51/'Theoritical Daily Growth'!AE51</f>
        <v>6383.3960613555964</v>
      </c>
      <c r="AG51" s="21">
        <f>AF51/Dead!L49</f>
        <v>127.66792122711193</v>
      </c>
      <c r="AH51" s="72">
        <f t="shared" si="4"/>
        <v>125.81978640564954</v>
      </c>
      <c r="AI51" s="20">
        <f>'Daily Feed Intake'!AH49</f>
        <v>82.997407521262417</v>
      </c>
      <c r="AJ51" s="175">
        <f t="shared" si="5"/>
        <v>1.3372344459215568</v>
      </c>
      <c r="AK51" s="176">
        <v>1.2</v>
      </c>
      <c r="AL51" s="175">
        <f>AL50-Dead!O49+'Theoritical Daily Growth'!AI51/'Theoritical Daily Growth'!AK51</f>
        <v>6275.8104518905639</v>
      </c>
      <c r="AM51" s="21">
        <f>AL51/Dead!N49</f>
        <v>125.51620903781128</v>
      </c>
      <c r="AN51" s="20">
        <f>'Daily Feed Intake'!AL49</f>
        <v>109.08372271749154</v>
      </c>
      <c r="AO51" s="175">
        <f t="shared" si="6"/>
        <v>1.7321696583145541</v>
      </c>
      <c r="AP51" s="176">
        <v>1.2</v>
      </c>
      <c r="AQ51" s="175">
        <f>AQ50-Dead!Q49+'Theoritical Daily Growth'!AN51/'Theoritical Daily Growth'!AP51</f>
        <v>6388.4226433719314</v>
      </c>
      <c r="AR51" s="21">
        <f>AQ51/Dead!P49</f>
        <v>127.76845286743863</v>
      </c>
      <c r="AS51" s="20">
        <f>'Daily Feed Intake'!AP49</f>
        <v>107.85046728971963</v>
      </c>
      <c r="AT51" s="175">
        <f t="shared" si="7"/>
        <v>1.7537255656341428</v>
      </c>
      <c r="AU51" s="176">
        <v>1.2</v>
      </c>
      <c r="AV51" s="175">
        <f>AV50-Dead!S49+'Theoritical Daily Growth'!AS51/'Theoritical Daily Growth'!AU51</f>
        <v>6239.6669761391277</v>
      </c>
      <c r="AW51" s="21">
        <f>AV51/Dead!R49</f>
        <v>124.79333952278256</v>
      </c>
      <c r="AX51" s="72">
        <f t="shared" si="8"/>
        <v>126.02600047601082</v>
      </c>
      <c r="AY51" s="20">
        <f>'Daily Feed Intake'!AP49</f>
        <v>107.85046728971963</v>
      </c>
      <c r="AZ51" s="175">
        <f t="shared" si="9"/>
        <v>1.7724201122039887</v>
      </c>
      <c r="BA51" s="176">
        <v>1.3</v>
      </c>
      <c r="BB51" s="175">
        <f>BB50-Dead!U49+'Theoritical Daily Growth'!AY51/'Theoritical Daily Growth'!BA51</f>
        <v>6167.8887472053484</v>
      </c>
      <c r="BC51" s="21">
        <f>BB51/Dead!T49</f>
        <v>123.35777494410696</v>
      </c>
      <c r="BD51" s="20">
        <f>'Daily Feed Intake'!AT49</f>
        <v>95.721474786895357</v>
      </c>
      <c r="BE51" s="175">
        <f t="shared" si="10"/>
        <v>1.6143481129150712</v>
      </c>
      <c r="BF51" s="176">
        <v>1.2</v>
      </c>
      <c r="BG51" s="175">
        <f>BG50-Dead!W49+'Theoritical Daily Growth'!BD51/'Theoritical Daily Growth'!BF51</f>
        <v>6009.1875803635603</v>
      </c>
      <c r="BH51" s="21">
        <f>BG51/Dead!V49</f>
        <v>120.1837516072712</v>
      </c>
      <c r="BI51" s="20">
        <f>'Daily Feed Intake'!AX49</f>
        <v>103.62945465749203</v>
      </c>
      <c r="BJ51" s="175">
        <f t="shared" si="11"/>
        <v>1.6955405537440662</v>
      </c>
      <c r="BK51" s="176">
        <v>1.2</v>
      </c>
      <c r="BL51" s="175">
        <f>BL50-Dead!Y49+'Theoritical Daily Growth'!BI51/'Theoritical Daily Growth'!BK51</f>
        <v>6198.2408667967547</v>
      </c>
      <c r="BM51" s="21">
        <f>BL51/Dead!X49</f>
        <v>123.96481733593509</v>
      </c>
      <c r="BN51" s="72">
        <f t="shared" si="12"/>
        <v>122.50211462910443</v>
      </c>
      <c r="BO51" s="20">
        <f>'Daily Feed Intake'!BB49</f>
        <v>97.945329483345361</v>
      </c>
      <c r="BP51" s="175">
        <f t="shared" si="13"/>
        <v>1.5710370516649568</v>
      </c>
      <c r="BQ51" s="176">
        <v>1.2</v>
      </c>
      <c r="BR51" s="175">
        <f>BR50-Dead!AA49+'Theoritical Daily Growth'!BO51/'Theoritical Daily Growth'!BQ51</f>
        <v>6316.0590149874533</v>
      </c>
      <c r="BS51" s="21">
        <f>BR51/Dead!Z49</f>
        <v>126.32118029974907</v>
      </c>
      <c r="BT51" s="20">
        <f>'Daily Feed Intake'!BF49</f>
        <v>68.628503660926057</v>
      </c>
      <c r="BU51" s="175">
        <f t="shared" si="14"/>
        <v>1.2226972788410693</v>
      </c>
      <c r="BV51" s="176">
        <v>1.2</v>
      </c>
      <c r="BW51" s="175">
        <f>BW50-Dead!AC49+'Theoritical Daily Growth'!BT51/'Theoritical Daily Growth'!BV51</f>
        <v>5670.0681817400555</v>
      </c>
      <c r="BX51" s="21">
        <f>BW51/Dead!AB49</f>
        <v>113.40136363480111</v>
      </c>
      <c r="BY51" s="20">
        <f>'Daily Feed Intake'!BJ49</f>
        <v>77.25231308652161</v>
      </c>
      <c r="BZ51" s="175">
        <f t="shared" si="15"/>
        <v>1.3941515607500434</v>
      </c>
      <c r="CA51" s="176">
        <v>1.35</v>
      </c>
      <c r="CB51" s="175">
        <f>CB50-Dead!AE50+'Theoritical Daily Growth'!BY51/'Theoritical Daily Growth'!CA51</f>
        <v>5598.3942976827511</v>
      </c>
      <c r="CC51" s="21">
        <f>CB51/Dead!AD49</f>
        <v>111.96788595365503</v>
      </c>
      <c r="CD51" s="72">
        <f t="shared" si="16"/>
        <v>117.23014329606839</v>
      </c>
    </row>
    <row r="52" spans="1:82" x14ac:dyDescent="0.45">
      <c r="A52" s="18">
        <v>44217</v>
      </c>
      <c r="B52" s="16">
        <v>43</v>
      </c>
      <c r="C52" s="20">
        <f>'Daily Feed Intake'!F50</f>
        <v>91.597095611617547</v>
      </c>
      <c r="D52" s="174">
        <f t="shared" si="17"/>
        <v>1.5249292171232669</v>
      </c>
      <c r="E52" s="170">
        <v>1.35</v>
      </c>
      <c r="F52" s="175">
        <f>F51-Dead!C50+'Theoritical Daily Growth'!C52/'Theoritical Daily Growth'!E52</f>
        <v>6074.4954242731183</v>
      </c>
      <c r="G52" s="21">
        <f>F52/Dead!B51</f>
        <v>121.48990848546237</v>
      </c>
      <c r="H52" s="20">
        <f>'Daily Feed Intake'!J50</f>
        <v>98.009963960144162</v>
      </c>
      <c r="I52" s="174">
        <f t="shared" si="18"/>
        <v>1.4975081331275943</v>
      </c>
      <c r="J52" s="170">
        <v>1.2</v>
      </c>
      <c r="K52" s="175">
        <f>K51-Dead!E50+'Theoritical Daily Growth'!H52/'Theoritical Daily Growth'!J52</f>
        <v>6626.5451975125416</v>
      </c>
      <c r="L52" s="21">
        <f>K52/Dead!D50</f>
        <v>132.53090395025083</v>
      </c>
      <c r="M52" s="20">
        <f>'Daily Feed Intake'!N50</f>
        <v>98.234789060843752</v>
      </c>
      <c r="N52" s="174">
        <f t="shared" si="19"/>
        <v>1.5126076068536081</v>
      </c>
      <c r="O52" s="170">
        <v>1.2</v>
      </c>
      <c r="P52" s="175">
        <f>P51-Dead!G50+'Theoritical Daily Growth'!M52/'Theoritical Daily Growth'!O52</f>
        <v>6576.2623666171985</v>
      </c>
      <c r="Q52" s="21">
        <f>P52/Dead!F50</f>
        <v>131.52524733234398</v>
      </c>
      <c r="R52" s="19">
        <f t="shared" si="0"/>
        <v>128.51535325601904</v>
      </c>
      <c r="S52" s="20">
        <f>'Daily Feed Intake'!R50</f>
        <v>96.584561475832217</v>
      </c>
      <c r="T52" s="175">
        <f t="shared" si="1"/>
        <v>1.5337064861183285</v>
      </c>
      <c r="U52" s="176">
        <v>1.3</v>
      </c>
      <c r="V52" s="175">
        <f>V51-Dead!I50+'Theoritical Daily Growth'!S52/'Theoritical Daily Growth'!U52</f>
        <v>6371.7564030157228</v>
      </c>
      <c r="W52" s="21">
        <f>V52/Dead!H50</f>
        <v>127.43512806031445</v>
      </c>
      <c r="X52" s="20">
        <f>'Daily Feed Intake'!V50</f>
        <v>107.06585592084922</v>
      </c>
      <c r="Y52" s="175">
        <f t="shared" si="2"/>
        <v>1.729068657020745</v>
      </c>
      <c r="Z52" s="176">
        <v>1.2</v>
      </c>
      <c r="AA52" s="175">
        <f>AA51-Dead!K50+'Theoritical Daily Growth'!X52/'Theoritical Daily Growth'!Z52</f>
        <v>6281.3328595966877</v>
      </c>
      <c r="AB52" s="21">
        <f>AA52/Dead!J50</f>
        <v>125.62665719193376</v>
      </c>
      <c r="AC52" s="20">
        <f>'Daily Feed Intake'!Z50</f>
        <v>107.90064928372668</v>
      </c>
      <c r="AD52" s="175">
        <f t="shared" si="3"/>
        <v>1.6903329864951633</v>
      </c>
      <c r="AE52" s="176">
        <v>1.2</v>
      </c>
      <c r="AF52" s="175">
        <f>AF51-Dead!M50+'Theoritical Daily Growth'!AC52/'Theoritical Daily Growth'!AE52</f>
        <v>6473.3132690920356</v>
      </c>
      <c r="AG52" s="21">
        <f>AF52/Dead!L50</f>
        <v>129.46626538184071</v>
      </c>
      <c r="AH52" s="72">
        <f t="shared" si="4"/>
        <v>127.50935021136297</v>
      </c>
      <c r="AI52" s="20">
        <f>'Daily Feed Intake'!AH50</f>
        <v>103.91770980633261</v>
      </c>
      <c r="AJ52" s="175">
        <f t="shared" si="5"/>
        <v>1.6558452585996728</v>
      </c>
      <c r="AK52" s="176">
        <v>1.2</v>
      </c>
      <c r="AL52" s="175">
        <f>AL51-Dead!O50+'Theoritical Daily Growth'!AI52/'Theoritical Daily Growth'!AK52</f>
        <v>6362.4085433958408</v>
      </c>
      <c r="AM52" s="21">
        <f>AL52/Dead!N50</f>
        <v>127.24817086791681</v>
      </c>
      <c r="AN52" s="20">
        <f>'Daily Feed Intake'!AL50</f>
        <v>92.796432011476583</v>
      </c>
      <c r="AO52" s="175">
        <f t="shared" si="6"/>
        <v>1.452571897505154</v>
      </c>
      <c r="AP52" s="176">
        <v>1.2</v>
      </c>
      <c r="AQ52" s="175">
        <f>AQ51-Dead!Q50+'Theoritical Daily Growth'!AN52/'Theoritical Daily Growth'!AP52</f>
        <v>6465.7530033814955</v>
      </c>
      <c r="AR52" s="21">
        <f>AQ52/Dead!P50</f>
        <v>129.3150600676299</v>
      </c>
      <c r="AS52" s="20">
        <f>'Daily Feed Intake'!AP50</f>
        <v>106.36130224915271</v>
      </c>
      <c r="AT52" s="175">
        <f t="shared" si="7"/>
        <v>1.7045990219651932</v>
      </c>
      <c r="AU52" s="176">
        <v>1.2</v>
      </c>
      <c r="AV52" s="175">
        <f>AV51-Dead!S50+'Theoritical Daily Growth'!AS52/'Theoritical Daily Growth'!AU52</f>
        <v>6328.3013946800884</v>
      </c>
      <c r="AW52" s="21">
        <f>AV52/Dead!R50</f>
        <v>126.56602789360177</v>
      </c>
      <c r="AX52" s="72">
        <f t="shared" si="8"/>
        <v>127.70975294304948</v>
      </c>
      <c r="AY52" s="20">
        <f>'Daily Feed Intake'!AP50</f>
        <v>106.36130224915271</v>
      </c>
      <c r="AZ52" s="175">
        <f t="shared" si="9"/>
        <v>1.7244361337961016</v>
      </c>
      <c r="BA52" s="176">
        <v>1.3</v>
      </c>
      <c r="BB52" s="175">
        <f>BB51-Dead!U50+'Theoritical Daily Growth'!AY52/'Theoritical Daily Growth'!BA52</f>
        <v>6249.7051335508504</v>
      </c>
      <c r="BC52" s="21">
        <f>BB52/Dead!T50</f>
        <v>124.994102671017</v>
      </c>
      <c r="BD52" s="20">
        <f>'Daily Feed Intake'!AT50</f>
        <v>97.09766868645373</v>
      </c>
      <c r="BE52" s="175">
        <f t="shared" si="10"/>
        <v>1.6158202317355392</v>
      </c>
      <c r="BF52" s="176">
        <v>1.2</v>
      </c>
      <c r="BG52" s="175">
        <f>BG51-Dead!W50+'Theoritical Daily Growth'!BD52/'Theoritical Daily Growth'!BF52</f>
        <v>6090.1023042689385</v>
      </c>
      <c r="BH52" s="21">
        <f>BG52/Dead!V50</f>
        <v>121.80204608537878</v>
      </c>
      <c r="BI52" s="20">
        <f>'Daily Feed Intake'!AX50</f>
        <v>102.99270822635309</v>
      </c>
      <c r="BJ52" s="175">
        <f t="shared" si="11"/>
        <v>1.661644173560161</v>
      </c>
      <c r="BK52" s="176">
        <v>1.2</v>
      </c>
      <c r="BL52" s="175">
        <f>BL51-Dead!Y50+'Theoritical Daily Growth'!BI52/'Theoritical Daily Growth'!BK52</f>
        <v>6284.0681236520486</v>
      </c>
      <c r="BM52" s="21">
        <f>BL52/Dead!X50</f>
        <v>125.68136247304098</v>
      </c>
      <c r="BN52" s="72">
        <f t="shared" si="12"/>
        <v>124.15917040981225</v>
      </c>
      <c r="BO52" s="20">
        <f>'Daily Feed Intake'!BB50</f>
        <v>93.942891615963703</v>
      </c>
      <c r="BP52" s="175">
        <f t="shared" si="13"/>
        <v>1.4873656403945161</v>
      </c>
      <c r="BQ52" s="176">
        <v>1.2</v>
      </c>
      <c r="BR52" s="175">
        <f>BR51-Dead!AA50+'Theoritical Daily Growth'!BO52/'Theoritical Daily Growth'!BQ52</f>
        <v>6394.344758000756</v>
      </c>
      <c r="BS52" s="21">
        <f>BR52/Dead!Z50</f>
        <v>127.88689516001511</v>
      </c>
      <c r="BT52" s="20">
        <f>'Daily Feed Intake'!BF50</f>
        <v>86.020540373311334</v>
      </c>
      <c r="BU52" s="175">
        <f t="shared" si="14"/>
        <v>1.5170988710564848</v>
      </c>
      <c r="BV52" s="176">
        <v>1.2</v>
      </c>
      <c r="BW52" s="175">
        <f>BW51-Dead!AC50+'Theoritical Daily Growth'!BT52/'Theoritical Daily Growth'!BV52</f>
        <v>5741.751965384482</v>
      </c>
      <c r="BX52" s="21">
        <f>BW52/Dead!AB50</f>
        <v>114.83503930768964</v>
      </c>
      <c r="BY52" s="20">
        <f>'Daily Feed Intake'!BJ50</f>
        <v>95.944110549654539</v>
      </c>
      <c r="BZ52" s="175">
        <f t="shared" si="15"/>
        <v>1.7137790846451644</v>
      </c>
      <c r="CA52" s="176">
        <v>1.35</v>
      </c>
      <c r="CB52" s="175">
        <f>CB51-Dead!AE51+'Theoritical Daily Growth'!BY52/'Theoritical Daily Growth'!CA52</f>
        <v>5669.4640092010141</v>
      </c>
      <c r="CC52" s="21">
        <f>CB52/Dead!AD50</f>
        <v>113.38928018402028</v>
      </c>
      <c r="CD52" s="72">
        <f t="shared" si="16"/>
        <v>118.70373821724168</v>
      </c>
    </row>
    <row r="53" spans="1:82" x14ac:dyDescent="0.45">
      <c r="A53" s="18">
        <v>44218</v>
      </c>
      <c r="B53" s="16">
        <v>44</v>
      </c>
      <c r="C53" s="20">
        <f>'Daily Feed Intake'!F51</f>
        <v>88.781428874284501</v>
      </c>
      <c r="D53" s="174">
        <f t="shared" si="17"/>
        <v>1.4615440900576231</v>
      </c>
      <c r="E53" s="170">
        <v>1.35</v>
      </c>
      <c r="F53" s="175">
        <f>F52-Dead!C51+'Theoritical Daily Growth'!C53/'Theoritical Daily Growth'!E53</f>
        <v>6140.259445661477</v>
      </c>
      <c r="G53" s="21">
        <f>F53/Dead!B52</f>
        <v>122.80518891322954</v>
      </c>
      <c r="H53" s="20">
        <f>'Daily Feed Intake'!J51</f>
        <v>96.971486114055537</v>
      </c>
      <c r="I53" s="174">
        <f t="shared" si="18"/>
        <v>1.4633792304088786</v>
      </c>
      <c r="J53" s="170">
        <v>1.2</v>
      </c>
      <c r="K53" s="175">
        <f>K52-Dead!E51+'Theoritical Daily Growth'!H53/'Theoritical Daily Growth'!J53</f>
        <v>6707.3547692742541</v>
      </c>
      <c r="L53" s="21">
        <f>K53/Dead!D51</f>
        <v>134.14709538548507</v>
      </c>
      <c r="M53" s="20">
        <f>'Daily Feed Intake'!N51</f>
        <v>96.960780156879366</v>
      </c>
      <c r="N53" s="174">
        <f t="shared" si="19"/>
        <v>1.4744055931995241</v>
      </c>
      <c r="O53" s="170">
        <v>1.2</v>
      </c>
      <c r="P53" s="175">
        <f>P52-Dead!G51+'Theoritical Daily Growth'!M53/'Theoritical Daily Growth'!O53</f>
        <v>6657.0630167479312</v>
      </c>
      <c r="Q53" s="21">
        <f>P53/Dead!F51</f>
        <v>133.14126033495862</v>
      </c>
      <c r="R53" s="19">
        <f t="shared" si="0"/>
        <v>130.03118154455774</v>
      </c>
      <c r="S53" s="20">
        <f>'Daily Feed Intake'!R51</f>
        <v>96.131093476244459</v>
      </c>
      <c r="T53" s="175">
        <f t="shared" si="1"/>
        <v>1.50870635027331</v>
      </c>
      <c r="U53" s="176">
        <v>1.3</v>
      </c>
      <c r="V53" s="175">
        <f>V52-Dead!I51+'Theoritical Daily Growth'!S53/'Theoritical Daily Growth'!U53</f>
        <v>6445.7033979974494</v>
      </c>
      <c r="W53" s="21">
        <f>V53/Dead!H51</f>
        <v>128.91406795994899</v>
      </c>
      <c r="X53" s="20">
        <f>'Daily Feed Intake'!V51</f>
        <v>91.070802844481094</v>
      </c>
      <c r="Y53" s="175">
        <f t="shared" si="2"/>
        <v>1.44986430237242</v>
      </c>
      <c r="Z53" s="176">
        <v>1.2</v>
      </c>
      <c r="AA53" s="175">
        <f>AA52-Dead!K51+'Theoritical Daily Growth'!X53/'Theoritical Daily Growth'!Z53</f>
        <v>6357.2251953004215</v>
      </c>
      <c r="AB53" s="21">
        <f>AA53/Dead!J51</f>
        <v>127.14450390600842</v>
      </c>
      <c r="AC53" s="20">
        <f>'Daily Feed Intake'!Z51</f>
        <v>99.140472018963209</v>
      </c>
      <c r="AD53" s="175">
        <f t="shared" si="3"/>
        <v>1.531525941936515</v>
      </c>
      <c r="AE53" s="176">
        <v>1.2</v>
      </c>
      <c r="AF53" s="175">
        <f>AF52-Dead!M51+'Theoritical Daily Growth'!AC53/'Theoritical Daily Growth'!AE53</f>
        <v>6555.9303291078386</v>
      </c>
      <c r="AG53" s="21">
        <f>AF53/Dead!L51</f>
        <v>131.11860658215676</v>
      </c>
      <c r="AH53" s="72">
        <f t="shared" si="4"/>
        <v>129.05905948270473</v>
      </c>
      <c r="AI53" s="20">
        <f>'Daily Feed Intake'!AH51</f>
        <v>84.411911056460696</v>
      </c>
      <c r="AJ53" s="175">
        <f t="shared" si="5"/>
        <v>1.3267288713183938</v>
      </c>
      <c r="AK53" s="176">
        <v>1.2</v>
      </c>
      <c r="AL53" s="175">
        <f>AL52-Dead!O51+'Theoritical Daily Growth'!AI53/'Theoritical Daily Growth'!AK53</f>
        <v>6432.7518026095577</v>
      </c>
      <c r="AM53" s="21">
        <f>AL53/Dead!N51</f>
        <v>128.65503605219115</v>
      </c>
      <c r="AN53" s="20">
        <f>'Daily Feed Intake'!AL51</f>
        <v>93.821434573214475</v>
      </c>
      <c r="AO53" s="175">
        <f t="shared" si="6"/>
        <v>1.451051942815434</v>
      </c>
      <c r="AP53" s="176">
        <v>1.2</v>
      </c>
      <c r="AQ53" s="175">
        <f>AQ52-Dead!Q51+'Theoritical Daily Growth'!AN53/'Theoritical Daily Growth'!AP53</f>
        <v>6543.9375321925072</v>
      </c>
      <c r="AR53" s="21">
        <f>AQ53/Dead!P51</f>
        <v>130.87875064385014</v>
      </c>
      <c r="AS53" s="20">
        <f>'Daily Feed Intake'!AP51</f>
        <v>83.859504981000313</v>
      </c>
      <c r="AT53" s="175">
        <f t="shared" si="7"/>
        <v>1.3251503010191192</v>
      </c>
      <c r="AU53" s="176">
        <v>1.2</v>
      </c>
      <c r="AV53" s="175">
        <f>AV52-Dead!S51+'Theoritical Daily Growth'!AS53/'Theoritical Daily Growth'!AU53</f>
        <v>6398.1843154975886</v>
      </c>
      <c r="AW53" s="21">
        <f>AV53/Dead!R51</f>
        <v>127.96368630995177</v>
      </c>
      <c r="AX53" s="72">
        <f t="shared" si="8"/>
        <v>129.165824335331</v>
      </c>
      <c r="AY53" s="20">
        <f>'Daily Feed Intake'!AP51</f>
        <v>83.859504981000313</v>
      </c>
      <c r="AZ53" s="175">
        <f t="shared" si="9"/>
        <v>1.3418153847100696</v>
      </c>
      <c r="BA53" s="176">
        <v>1.3</v>
      </c>
      <c r="BB53" s="175">
        <f>BB52-Dead!U51+'Theoritical Daily Growth'!AY53/'Theoritical Daily Growth'!BA53</f>
        <v>6314.2124450746969</v>
      </c>
      <c r="BC53" s="21">
        <f>BB53/Dead!T51</f>
        <v>126.28424890149394</v>
      </c>
      <c r="BD53" s="20">
        <f>'Daily Feed Intake'!AT51</f>
        <v>87.1972886926158</v>
      </c>
      <c r="BE53" s="175">
        <f t="shared" si="10"/>
        <v>1.4317869279715334</v>
      </c>
      <c r="BF53" s="176">
        <v>1.2</v>
      </c>
      <c r="BG53" s="175">
        <f>BG52-Dead!W51+'Theoritical Daily Growth'!BD53/'Theoritical Daily Growth'!BF53</f>
        <v>6162.7667115127852</v>
      </c>
      <c r="BH53" s="21">
        <f>BG53/Dead!V51</f>
        <v>123.2553342302557</v>
      </c>
      <c r="BI53" s="20">
        <f>'Daily Feed Intake'!AX51</f>
        <v>82.483311081441926</v>
      </c>
      <c r="BJ53" s="175">
        <f t="shared" si="11"/>
        <v>1.3125782448314061</v>
      </c>
      <c r="BK53" s="176">
        <v>1.2</v>
      </c>
      <c r="BL53" s="175">
        <f>BL52-Dead!Y51+'Theoritical Daily Growth'!BI53/'Theoritical Daily Growth'!BK53</f>
        <v>6352.8042162199172</v>
      </c>
      <c r="BM53" s="21">
        <f>BL53/Dead!X51</f>
        <v>127.05608432439834</v>
      </c>
      <c r="BN53" s="72">
        <f t="shared" si="12"/>
        <v>125.53188915204932</v>
      </c>
      <c r="BO53" s="20">
        <f>'Daily Feed Intake'!BB51</f>
        <v>71.816012168711978</v>
      </c>
      <c r="BP53" s="175">
        <f t="shared" si="13"/>
        <v>1.1231176123066258</v>
      </c>
      <c r="BQ53" s="176">
        <v>1.2</v>
      </c>
      <c r="BR53" s="175">
        <f>BR52-Dead!AA51+'Theoritical Daily Growth'!BO53/'Theoritical Daily Growth'!BQ53</f>
        <v>6454.1914348080163</v>
      </c>
      <c r="BS53" s="21">
        <f>BR53/Dead!Z51</f>
        <v>129.08382869616034</v>
      </c>
      <c r="BT53" s="20">
        <f>'Daily Feed Intake'!BF51</f>
        <v>77.15947303289677</v>
      </c>
      <c r="BU53" s="175">
        <f t="shared" si="14"/>
        <v>1.3438315256052684</v>
      </c>
      <c r="BV53" s="176">
        <v>1.2</v>
      </c>
      <c r="BW53" s="175">
        <f>BW52-Dead!AC51+'Theoritical Daily Growth'!BT53/'Theoritical Daily Growth'!BV53</f>
        <v>5806.0515262452291</v>
      </c>
      <c r="BX53" s="21">
        <f>BW53/Dead!AB51</f>
        <v>116.12103052490458</v>
      </c>
      <c r="BY53" s="20">
        <f>'Daily Feed Intake'!BJ51</f>
        <v>74.333009178096319</v>
      </c>
      <c r="BZ53" s="175">
        <f t="shared" si="15"/>
        <v>1.3111117569043695</v>
      </c>
      <c r="CA53" s="176">
        <v>1.35</v>
      </c>
      <c r="CB53" s="175">
        <f>CB52-Dead!AE52+'Theoritical Daily Growth'!BY53/'Theoritical Daily Growth'!CA53</f>
        <v>5724.525497481085</v>
      </c>
      <c r="CC53" s="21">
        <f>CB53/Dead!AD51</f>
        <v>114.4905099496217</v>
      </c>
      <c r="CD53" s="72">
        <f t="shared" si="16"/>
        <v>119.89845639022887</v>
      </c>
    </row>
    <row r="54" spans="1:82" x14ac:dyDescent="0.45">
      <c r="A54" s="18">
        <v>44219</v>
      </c>
      <c r="B54" s="16">
        <v>45</v>
      </c>
      <c r="C54" s="20">
        <f>'Daily Feed Intake'!F52</f>
        <v>107.688149247403</v>
      </c>
      <c r="D54" s="174">
        <f t="shared" si="17"/>
        <v>1.7538045452377784</v>
      </c>
      <c r="E54" s="170">
        <v>1.35</v>
      </c>
      <c r="F54" s="175">
        <f>F53-Dead!C52+'Theoritical Daily Growth'!C54/'Theoritical Daily Growth'!E54</f>
        <v>6220.0284451039979</v>
      </c>
      <c r="G54" s="21">
        <f>F54/Dead!B53</f>
        <v>124.40056890207995</v>
      </c>
      <c r="H54" s="20">
        <f>'Daily Feed Intake'!J52</f>
        <v>112.81630273478906</v>
      </c>
      <c r="I54" s="174">
        <f t="shared" si="18"/>
        <v>1.6819790605320251</v>
      </c>
      <c r="J54" s="170">
        <v>1.2</v>
      </c>
      <c r="K54" s="175">
        <f>K53-Dead!E52+'Theoritical Daily Growth'!H54/'Theoritical Daily Growth'!J54</f>
        <v>6801.3683548865783</v>
      </c>
      <c r="L54" s="21">
        <f>K54/Dead!D52</f>
        <v>136.02736709773157</v>
      </c>
      <c r="M54" s="20">
        <f>'Daily Feed Intake'!N52</f>
        <v>111.10334958660165</v>
      </c>
      <c r="N54" s="174">
        <f t="shared" si="19"/>
        <v>1.6689544519420396</v>
      </c>
      <c r="O54" s="170">
        <v>1.2</v>
      </c>
      <c r="P54" s="175">
        <f>P53-Dead!G52+'Theoritical Daily Growth'!M54/'Theoritical Daily Growth'!O54</f>
        <v>6749.6491414034326</v>
      </c>
      <c r="Q54" s="21">
        <f>P54/Dead!F52</f>
        <v>134.99298282806865</v>
      </c>
      <c r="R54" s="19">
        <f t="shared" si="0"/>
        <v>131.80697294262674</v>
      </c>
      <c r="S54" s="20">
        <f>'Daily Feed Intake'!R52</f>
        <v>109.34350200968773</v>
      </c>
      <c r="T54" s="175">
        <f t="shared" si="1"/>
        <v>1.6963781182307978</v>
      </c>
      <c r="U54" s="176">
        <v>1.3</v>
      </c>
      <c r="V54" s="175">
        <f>V53-Dead!I52+'Theoritical Daily Growth'!S54/'Theoritical Daily Growth'!U54</f>
        <v>6529.8137841587477</v>
      </c>
      <c r="W54" s="21">
        <f>V54/Dead!H52</f>
        <v>130.59627568317495</v>
      </c>
      <c r="X54" s="20">
        <f>'Daily Feed Intake'!V52</f>
        <v>104.20076265072657</v>
      </c>
      <c r="Y54" s="175">
        <f t="shared" si="2"/>
        <v>1.6390918907160466</v>
      </c>
      <c r="Z54" s="176">
        <v>1.2</v>
      </c>
      <c r="AA54" s="175">
        <f>AA53-Dead!K52+'Theoritical Daily Growth'!X54/'Theoritical Daily Growth'!Z54</f>
        <v>6444.0591641760275</v>
      </c>
      <c r="AB54" s="21">
        <f>AA54/Dead!J52</f>
        <v>128.88118328352056</v>
      </c>
      <c r="AC54" s="20">
        <f>'Daily Feed Intake'!Z52</f>
        <v>105.8188189219829</v>
      </c>
      <c r="AD54" s="175">
        <f t="shared" si="3"/>
        <v>1.6140930975449095</v>
      </c>
      <c r="AE54" s="176">
        <v>1.2</v>
      </c>
      <c r="AF54" s="175">
        <f>AF53-Dead!M52+'Theoritical Daily Growth'!AC54/'Theoritical Daily Growth'!AE54</f>
        <v>6644.1126782094907</v>
      </c>
      <c r="AG54" s="21">
        <f>AF54/Dead!L52</f>
        <v>132.88225356418982</v>
      </c>
      <c r="AH54" s="72">
        <f t="shared" si="4"/>
        <v>130.78657084362843</v>
      </c>
      <c r="AI54" s="20">
        <f>'Daily Feed Intake'!AH52</f>
        <v>100.88370222358847</v>
      </c>
      <c r="AJ54" s="175">
        <f t="shared" si="5"/>
        <v>1.5682822113961128</v>
      </c>
      <c r="AK54" s="176">
        <v>1.2</v>
      </c>
      <c r="AL54" s="175">
        <f>AL53-Dead!O52+'Theoritical Daily Growth'!AI54/'Theoritical Daily Growth'!AK54</f>
        <v>6516.8215544625482</v>
      </c>
      <c r="AM54" s="21">
        <f>AL54/Dead!N52</f>
        <v>130.33643108925096</v>
      </c>
      <c r="AN54" s="20">
        <f>'Daily Feed Intake'!AL52</f>
        <v>100.61720155753663</v>
      </c>
      <c r="AO54" s="175">
        <f t="shared" si="6"/>
        <v>1.5375636008527946</v>
      </c>
      <c r="AP54" s="176">
        <v>1.2</v>
      </c>
      <c r="AQ54" s="175">
        <f>AQ53-Dead!Q52+'Theoritical Daily Growth'!AN54/'Theoritical Daily Growth'!AP54</f>
        <v>6627.7852001571209</v>
      </c>
      <c r="AR54" s="21">
        <f>AQ54/Dead!P52</f>
        <v>132.55570400314241</v>
      </c>
      <c r="AS54" s="20">
        <f>'Daily Feed Intake'!AP52</f>
        <v>100.44572250179726</v>
      </c>
      <c r="AT54" s="175">
        <f t="shared" si="7"/>
        <v>1.5699097986048807</v>
      </c>
      <c r="AU54" s="176">
        <v>1.2</v>
      </c>
      <c r="AV54" s="175">
        <f>AV53-Dead!S52+'Theoritical Daily Growth'!AS54/'Theoritical Daily Growth'!AU54</f>
        <v>6481.8890842490864</v>
      </c>
      <c r="AW54" s="21">
        <f>AV54/Dead!R52</f>
        <v>129.63778168498172</v>
      </c>
      <c r="AX54" s="72">
        <f t="shared" si="8"/>
        <v>130.84330559245836</v>
      </c>
      <c r="AY54" s="20">
        <f>'Daily Feed Intake'!AP52</f>
        <v>100.44572250179726</v>
      </c>
      <c r="AZ54" s="175">
        <f t="shared" si="9"/>
        <v>1.5907878199465459</v>
      </c>
      <c r="BA54" s="176">
        <v>1.3</v>
      </c>
      <c r="BB54" s="175">
        <f>BB53-Dead!U52+'Theoritical Daily Growth'!AY54/'Theoritical Daily Growth'!BA54</f>
        <v>6391.4783854606949</v>
      </c>
      <c r="BC54" s="21">
        <f>BB54/Dead!T52</f>
        <v>127.8295677092139</v>
      </c>
      <c r="BD54" s="20">
        <f>'Daily Feed Intake'!AT52</f>
        <v>103.53702372393961</v>
      </c>
      <c r="BE54" s="175">
        <f t="shared" si="10"/>
        <v>1.6800412634559097</v>
      </c>
      <c r="BF54" s="176">
        <v>1.2</v>
      </c>
      <c r="BG54" s="175">
        <f>BG53-Dead!W52+'Theoritical Daily Growth'!BD54/'Theoritical Daily Growth'!BF54</f>
        <v>6249.0475646160685</v>
      </c>
      <c r="BH54" s="21">
        <f>BG54/Dead!V52</f>
        <v>124.98095129232136</v>
      </c>
      <c r="BI54" s="20">
        <f>'Daily Feed Intake'!AX52</f>
        <v>101.03111841429599</v>
      </c>
      <c r="BJ54" s="175">
        <f t="shared" si="11"/>
        <v>1.5903389271204729</v>
      </c>
      <c r="BK54" s="176">
        <v>1.2</v>
      </c>
      <c r="BL54" s="175">
        <f>BL53-Dead!Y52+'Theoritical Daily Growth'!BI54/'Theoritical Daily Growth'!BK54</f>
        <v>6436.9968148984972</v>
      </c>
      <c r="BM54" s="21">
        <f>BL54/Dead!X52</f>
        <v>128.73993629796993</v>
      </c>
      <c r="BN54" s="72">
        <f t="shared" si="12"/>
        <v>127.18348509983507</v>
      </c>
      <c r="BO54" s="20">
        <f>'Daily Feed Intake'!BB52</f>
        <v>93.509638032381147</v>
      </c>
      <c r="BP54" s="175">
        <f t="shared" si="13"/>
        <v>1.4488203360079392</v>
      </c>
      <c r="BQ54" s="176">
        <v>1.2</v>
      </c>
      <c r="BR54" s="175">
        <f>BR53-Dead!AA52+'Theoritical Daily Growth'!BO54/'Theoritical Daily Growth'!BQ54</f>
        <v>6532.1161331683343</v>
      </c>
      <c r="BS54" s="21">
        <f>BR54/Dead!Z52</f>
        <v>130.64232266336668</v>
      </c>
      <c r="BT54" s="20">
        <f>'Daily Feed Intake'!BF52</f>
        <v>92.674077549757655</v>
      </c>
      <c r="BU54" s="175">
        <f t="shared" si="14"/>
        <v>1.5961635395559424</v>
      </c>
      <c r="BV54" s="176">
        <v>1.2</v>
      </c>
      <c r="BW54" s="175">
        <f>BW53-Dead!AC52+'Theoritical Daily Growth'!BT54/'Theoritical Daily Growth'!BV54</f>
        <v>5883.2799242033607</v>
      </c>
      <c r="BX54" s="21">
        <f>BW54/Dead!AB52</f>
        <v>117.66559848406722</v>
      </c>
      <c r="BY54" s="20">
        <f>'Daily Feed Intake'!BJ52</f>
        <v>83.297232133649587</v>
      </c>
      <c r="BZ54" s="175">
        <f t="shared" si="15"/>
        <v>1.4550940889389377</v>
      </c>
      <c r="CA54" s="176">
        <v>1.35</v>
      </c>
      <c r="CB54" s="175">
        <f>CB53-Dead!AE53+'Theoritical Daily Growth'!BY54/'Theoritical Daily Growth'!CA54</f>
        <v>5786.227150913418</v>
      </c>
      <c r="CC54" s="21">
        <f>CB54/Dead!AD52</f>
        <v>115.72454301826836</v>
      </c>
      <c r="CD54" s="72">
        <f t="shared" si="16"/>
        <v>121.34415472190075</v>
      </c>
    </row>
    <row r="55" spans="1:82" x14ac:dyDescent="0.45">
      <c r="A55" s="18">
        <v>44220</v>
      </c>
      <c r="B55" s="47">
        <v>46</v>
      </c>
      <c r="C55" s="20">
        <f>'Daily Feed Intake'!F53</f>
        <v>0</v>
      </c>
      <c r="D55" s="174">
        <f t="shared" si="17"/>
        <v>0</v>
      </c>
      <c r="E55" s="170">
        <v>1.35</v>
      </c>
      <c r="F55" s="175">
        <f>F54-Dead!C53+'Theoritical Daily Growth'!C55/'Theoritical Daily Growth'!E55</f>
        <v>6220.0284451039979</v>
      </c>
      <c r="G55" s="21">
        <f>F55/Dead!B54</f>
        <v>124.40056890207995</v>
      </c>
      <c r="H55" s="20">
        <f>'Daily Feed Intake'!J53</f>
        <v>0</v>
      </c>
      <c r="I55" s="174">
        <f t="shared" si="18"/>
        <v>0</v>
      </c>
      <c r="J55" s="170">
        <v>1.2</v>
      </c>
      <c r="K55" s="175">
        <f>K54-Dead!E53+'Theoritical Daily Growth'!H55/'Theoritical Daily Growth'!J55</f>
        <v>6801.3683548865783</v>
      </c>
      <c r="L55" s="21">
        <f>K55/Dead!D53</f>
        <v>136.02736709773157</v>
      </c>
      <c r="M55" s="20">
        <f>'Daily Feed Intake'!N53</f>
        <v>0</v>
      </c>
      <c r="N55" s="174">
        <f t="shared" si="19"/>
        <v>0</v>
      </c>
      <c r="O55" s="170">
        <v>1.2</v>
      </c>
      <c r="P55" s="175">
        <f>P54-Dead!G53+'Theoritical Daily Growth'!M55/'Theoritical Daily Growth'!O55</f>
        <v>6749.6491414034326</v>
      </c>
      <c r="Q55" s="21">
        <f>P55/Dead!F53</f>
        <v>134.99298282806865</v>
      </c>
      <c r="R55" s="19">
        <f t="shared" si="0"/>
        <v>131.80697294262674</v>
      </c>
      <c r="S55" s="20">
        <f>'Daily Feed Intake'!R53</f>
        <v>0</v>
      </c>
      <c r="T55" s="175">
        <f t="shared" si="1"/>
        <v>0</v>
      </c>
      <c r="U55" s="176">
        <v>1.3</v>
      </c>
      <c r="V55" s="175">
        <f>V54-Dead!I53+'Theoritical Daily Growth'!S55/'Theoritical Daily Growth'!U55</f>
        <v>6529.8137841587477</v>
      </c>
      <c r="W55" s="21">
        <f>V55/Dead!H53</f>
        <v>130.59627568317495</v>
      </c>
      <c r="X55" s="20">
        <f>'Daily Feed Intake'!V53</f>
        <v>0</v>
      </c>
      <c r="Y55" s="175">
        <f t="shared" si="2"/>
        <v>0</v>
      </c>
      <c r="Z55" s="176">
        <v>1.2</v>
      </c>
      <c r="AA55" s="175">
        <f>AA54-Dead!K53+'Theoritical Daily Growth'!X55/'Theoritical Daily Growth'!Z55</f>
        <v>6444.0591641760275</v>
      </c>
      <c r="AB55" s="21">
        <f>AA55/Dead!J53</f>
        <v>128.88118328352056</v>
      </c>
      <c r="AC55" s="20">
        <f>'Daily Feed Intake'!Z53</f>
        <v>0</v>
      </c>
      <c r="AD55" s="175">
        <f t="shared" si="3"/>
        <v>0</v>
      </c>
      <c r="AE55" s="176">
        <v>1.2</v>
      </c>
      <c r="AF55" s="175">
        <f>AF54-Dead!M53+'Theoritical Daily Growth'!AC55/'Theoritical Daily Growth'!AE55</f>
        <v>6644.1126782094907</v>
      </c>
      <c r="AG55" s="21">
        <f>AF55/Dead!L53</f>
        <v>132.88225356418982</v>
      </c>
      <c r="AH55" s="72">
        <f t="shared" si="4"/>
        <v>130.78657084362843</v>
      </c>
      <c r="AI55" s="20">
        <f>'Daily Feed Intake'!AH53</f>
        <v>0</v>
      </c>
      <c r="AJ55" s="175">
        <f t="shared" si="5"/>
        <v>0</v>
      </c>
      <c r="AK55" s="176">
        <v>1.2</v>
      </c>
      <c r="AL55" s="175">
        <f>AL54-Dead!O53+'Theoritical Daily Growth'!AI55/'Theoritical Daily Growth'!AK55</f>
        <v>6516.8215544625482</v>
      </c>
      <c r="AM55" s="21">
        <f>AL55/Dead!N53</f>
        <v>130.33643108925096</v>
      </c>
      <c r="AN55" s="20">
        <f>'Daily Feed Intake'!AL53</f>
        <v>0</v>
      </c>
      <c r="AO55" s="175">
        <f t="shared" si="6"/>
        <v>0</v>
      </c>
      <c r="AP55" s="176">
        <v>1.2</v>
      </c>
      <c r="AQ55" s="175">
        <f>AQ54-Dead!Q53+'Theoritical Daily Growth'!AN55/'Theoritical Daily Growth'!AP55</f>
        <v>6627.7852001571209</v>
      </c>
      <c r="AR55" s="21">
        <f>AQ55/Dead!P53</f>
        <v>132.55570400314241</v>
      </c>
      <c r="AS55" s="20">
        <f>'Daily Feed Intake'!AP53</f>
        <v>0</v>
      </c>
      <c r="AT55" s="175">
        <f t="shared" si="7"/>
        <v>0</v>
      </c>
      <c r="AU55" s="176">
        <v>1.2</v>
      </c>
      <c r="AV55" s="175">
        <f>AV54-Dead!S53+'Theoritical Daily Growth'!AS55/'Theoritical Daily Growth'!AU55</f>
        <v>6481.8890842490864</v>
      </c>
      <c r="AW55" s="21">
        <f>AV55/Dead!R53</f>
        <v>129.63778168498172</v>
      </c>
      <c r="AX55" s="72">
        <f t="shared" si="8"/>
        <v>130.84330559245836</v>
      </c>
      <c r="AY55" s="20">
        <f>'Daily Feed Intake'!AP53</f>
        <v>0</v>
      </c>
      <c r="AZ55" s="175">
        <f t="shared" si="9"/>
        <v>0</v>
      </c>
      <c r="BA55" s="176">
        <v>1.3</v>
      </c>
      <c r="BB55" s="175">
        <f>BB54-Dead!U53+'Theoritical Daily Growth'!AY55/'Theoritical Daily Growth'!BA55</f>
        <v>6391.4783854606949</v>
      </c>
      <c r="BC55" s="21">
        <f>BB55/Dead!T53</f>
        <v>127.8295677092139</v>
      </c>
      <c r="BD55" s="20">
        <f>'Daily Feed Intake'!AT53</f>
        <v>0</v>
      </c>
      <c r="BE55" s="175">
        <f t="shared" si="10"/>
        <v>0</v>
      </c>
      <c r="BF55" s="176">
        <v>1.2</v>
      </c>
      <c r="BG55" s="175">
        <f>BG54-Dead!W53+'Theoritical Daily Growth'!BD55/'Theoritical Daily Growth'!BF55</f>
        <v>6249.0475646160685</v>
      </c>
      <c r="BH55" s="21">
        <f>BG55/Dead!V53</f>
        <v>124.98095129232136</v>
      </c>
      <c r="BI55" s="20">
        <f>'Daily Feed Intake'!AX53</f>
        <v>0</v>
      </c>
      <c r="BJ55" s="175">
        <f t="shared" si="11"/>
        <v>0</v>
      </c>
      <c r="BK55" s="176">
        <v>1.2</v>
      </c>
      <c r="BL55" s="175">
        <f>BL54-Dead!Y53+'Theoritical Daily Growth'!BI55/'Theoritical Daily Growth'!BK55</f>
        <v>6436.9968148984972</v>
      </c>
      <c r="BM55" s="21">
        <f>BL55/Dead!X53</f>
        <v>128.73993629796993</v>
      </c>
      <c r="BN55" s="72">
        <f t="shared" si="12"/>
        <v>127.18348509983507</v>
      </c>
      <c r="BO55" s="20">
        <f>'Daily Feed Intake'!BB53</f>
        <v>0</v>
      </c>
      <c r="BP55" s="175">
        <f t="shared" si="13"/>
        <v>0</v>
      </c>
      <c r="BQ55" s="176">
        <v>1.2</v>
      </c>
      <c r="BR55" s="175">
        <f>BR54-Dead!AA53+'Theoritical Daily Growth'!BO55/'Theoritical Daily Growth'!BQ55</f>
        <v>6532.1161331683343</v>
      </c>
      <c r="BS55" s="21">
        <f>BR55/Dead!Z53</f>
        <v>130.64232266336668</v>
      </c>
      <c r="BT55" s="20">
        <f>'Daily Feed Intake'!BF53</f>
        <v>0</v>
      </c>
      <c r="BU55" s="175">
        <f t="shared" si="14"/>
        <v>0</v>
      </c>
      <c r="BV55" s="176">
        <v>1.2</v>
      </c>
      <c r="BW55" s="175">
        <f>BW54-Dead!AC53+'Theoritical Daily Growth'!BT55/'Theoritical Daily Growth'!BV55</f>
        <v>5883.2799242033607</v>
      </c>
      <c r="BX55" s="21">
        <f>BW55/Dead!AB53</f>
        <v>117.66559848406722</v>
      </c>
      <c r="BY55" s="20">
        <f>'Daily Feed Intake'!BJ53</f>
        <v>0</v>
      </c>
      <c r="BZ55" s="175">
        <f t="shared" si="15"/>
        <v>0</v>
      </c>
      <c r="CA55" s="176">
        <v>1.35</v>
      </c>
      <c r="CB55" s="175">
        <f>CB54-Dead!AE54+'Theoritical Daily Growth'!BY55/'Theoritical Daily Growth'!CA55</f>
        <v>5786.227150913418</v>
      </c>
      <c r="CC55" s="21">
        <f>CB55/Dead!AD53</f>
        <v>115.72454301826836</v>
      </c>
      <c r="CD55" s="72">
        <f t="shared" si="16"/>
        <v>121.34415472190075</v>
      </c>
    </row>
    <row r="56" spans="1:82" x14ac:dyDescent="0.45">
      <c r="A56" s="18">
        <v>44221</v>
      </c>
      <c r="B56" s="16">
        <v>47</v>
      </c>
      <c r="C56" s="20">
        <f>'Daily Feed Intake'!F54</f>
        <v>119.49682001271995</v>
      </c>
      <c r="D56" s="174">
        <f t="shared" si="17"/>
        <v>1.9211619539582665</v>
      </c>
      <c r="E56" s="170">
        <v>1.35</v>
      </c>
      <c r="F56" s="175">
        <f>F55-Dead!C54+'Theoritical Daily Growth'!C56/'Theoritical Daily Growth'!E56</f>
        <v>6308.5446080763832</v>
      </c>
      <c r="G56" s="21">
        <f>F56/Dead!B55</f>
        <v>126.17089216152766</v>
      </c>
      <c r="H56" s="20">
        <f>'Daily Feed Intake'!J54</f>
        <v>117.5376298494806</v>
      </c>
      <c r="I56" s="174">
        <f t="shared" si="18"/>
        <v>1.728146803944729</v>
      </c>
      <c r="J56" s="170">
        <v>1.2</v>
      </c>
      <c r="K56" s="175">
        <f>K55-Dead!E54+'Theoritical Daily Growth'!H56/'Theoritical Daily Growth'!J56</f>
        <v>6899.3163797611451</v>
      </c>
      <c r="L56" s="21">
        <f>K56/Dead!D54</f>
        <v>137.98632759522289</v>
      </c>
      <c r="M56" s="20">
        <f>'Daily Feed Intake'!N54</f>
        <v>120</v>
      </c>
      <c r="N56" s="174">
        <f t="shared" si="19"/>
        <v>1.7778701897836542</v>
      </c>
      <c r="O56" s="170">
        <v>1.2</v>
      </c>
      <c r="P56" s="175">
        <f>P55-Dead!G54+'Theoritical Daily Growth'!M56/'Theoritical Daily Growth'!O56</f>
        <v>6849.6491414034326</v>
      </c>
      <c r="Q56" s="21">
        <f>P56/Dead!F54</f>
        <v>136.99298282806865</v>
      </c>
      <c r="R56" s="19">
        <f t="shared" si="0"/>
        <v>133.71673419493973</v>
      </c>
      <c r="S56" s="20">
        <f>'Daily Feed Intake'!R54</f>
        <v>118.63959600123673</v>
      </c>
      <c r="T56" s="175">
        <f t="shared" si="1"/>
        <v>1.8168909546709435</v>
      </c>
      <c r="U56" s="176">
        <v>1.3</v>
      </c>
      <c r="V56" s="175">
        <f>V55-Dead!I54+'Theoritical Daily Growth'!S56/'Theoritical Daily Growth'!U56</f>
        <v>6621.0750118520064</v>
      </c>
      <c r="W56" s="21">
        <f>V56/Dead!H54</f>
        <v>132.42150023704014</v>
      </c>
      <c r="X56" s="20">
        <f>'Daily Feed Intake'!V54</f>
        <v>118.83541172833145</v>
      </c>
      <c r="Y56" s="175">
        <f t="shared" si="2"/>
        <v>1.8441080179549592</v>
      </c>
      <c r="Z56" s="176">
        <v>1.2</v>
      </c>
      <c r="AA56" s="175">
        <f>AA55-Dead!K54+'Theoritical Daily Growth'!X56/'Theoritical Daily Growth'!Z56</f>
        <v>6543.0886739496373</v>
      </c>
      <c r="AB56" s="21">
        <f>AA56/Dead!J54</f>
        <v>130.86177347899275</v>
      </c>
      <c r="AC56" s="20">
        <f>'Daily Feed Intake'!Z54</f>
        <v>116.46501082139544</v>
      </c>
      <c r="AD56" s="175">
        <f t="shared" si="3"/>
        <v>1.7529054135906281</v>
      </c>
      <c r="AE56" s="176">
        <v>1.2</v>
      </c>
      <c r="AF56" s="175">
        <f>AF55-Dead!M54+'Theoritical Daily Growth'!AC56/'Theoritical Daily Growth'!AE56</f>
        <v>6741.1668538939866</v>
      </c>
      <c r="AG56" s="21">
        <f>AF56/Dead!L54</f>
        <v>134.82333707787973</v>
      </c>
      <c r="AH56" s="72">
        <f t="shared" si="4"/>
        <v>132.70220359797088</v>
      </c>
      <c r="AI56" s="20">
        <f>'Daily Feed Intake'!AH54</f>
        <v>113.04023260579977</v>
      </c>
      <c r="AJ56" s="175">
        <f t="shared" si="5"/>
        <v>1.7345914977277963</v>
      </c>
      <c r="AK56" s="176">
        <v>1.2</v>
      </c>
      <c r="AL56" s="175">
        <f>AL55-Dead!O54+'Theoritical Daily Growth'!AI56/'Theoritical Daily Growth'!AK56</f>
        <v>6611.0217483007145</v>
      </c>
      <c r="AM56" s="21">
        <f>AL56/Dead!N54</f>
        <v>132.2204349660143</v>
      </c>
      <c r="AN56" s="20">
        <f>'Daily Feed Intake'!AL54</f>
        <v>119.06724766881852</v>
      </c>
      <c r="AO56" s="175">
        <f t="shared" si="6"/>
        <v>1.796486217839345</v>
      </c>
      <c r="AP56" s="176">
        <v>1.2</v>
      </c>
      <c r="AQ56" s="175">
        <f>AQ55-Dead!Q54+'Theoritical Daily Growth'!AN56/'Theoritical Daily Growth'!AP56</f>
        <v>6727.007906547803</v>
      </c>
      <c r="AR56" s="21">
        <f>AQ56/Dead!P54</f>
        <v>134.54015813095606</v>
      </c>
      <c r="AS56" s="20">
        <f>'Daily Feed Intake'!AP54</f>
        <v>112.3693129300606</v>
      </c>
      <c r="AT56" s="175">
        <f t="shared" si="7"/>
        <v>1.7335889502200323</v>
      </c>
      <c r="AU56" s="176">
        <v>1.2</v>
      </c>
      <c r="AV56" s="175">
        <f>AV55-Dead!S54+'Theoritical Daily Growth'!AS56/'Theoritical Daily Growth'!AU56</f>
        <v>6575.5301783574705</v>
      </c>
      <c r="AW56" s="21">
        <f>AV56/Dead!R54</f>
        <v>131.51060356714942</v>
      </c>
      <c r="AX56" s="72">
        <f t="shared" si="8"/>
        <v>132.7570655547066</v>
      </c>
      <c r="AY56" s="20">
        <f>'Daily Feed Intake'!AP54</f>
        <v>112.3693129300606</v>
      </c>
      <c r="AZ56" s="175">
        <f t="shared" si="9"/>
        <v>1.7581114439137866</v>
      </c>
      <c r="BA56" s="176">
        <v>1.3</v>
      </c>
      <c r="BB56" s="175">
        <f>BB55-Dead!U54+'Theoritical Daily Growth'!AY56/'Theoritical Daily Growth'!BA56</f>
        <v>6477.916318483818</v>
      </c>
      <c r="BC56" s="21">
        <f>BB56/Dead!T54</f>
        <v>129.55832636967637</v>
      </c>
      <c r="BD56" s="20">
        <f>'Daily Feed Intake'!AT54</f>
        <v>114.68008626887132</v>
      </c>
      <c r="BE56" s="175">
        <f t="shared" si="10"/>
        <v>1.8351610398714751</v>
      </c>
      <c r="BF56" s="176">
        <v>1.2</v>
      </c>
      <c r="BG56" s="175">
        <f>BG55-Dead!W54+'Theoritical Daily Growth'!BD56/'Theoritical Daily Growth'!BF56</f>
        <v>6344.6143031734609</v>
      </c>
      <c r="BH56" s="21">
        <f>BG56/Dead!V54</f>
        <v>126.89228606346921</v>
      </c>
      <c r="BI56" s="20">
        <f>'Daily Feed Intake'!AX54</f>
        <v>119.40433398377324</v>
      </c>
      <c r="BJ56" s="175">
        <f t="shared" si="11"/>
        <v>1.8549695986707753</v>
      </c>
      <c r="BK56" s="176">
        <v>1.2</v>
      </c>
      <c r="BL56" s="175">
        <f>BL55-Dead!Y54+'Theoritical Daily Growth'!BI56/'Theoritical Daily Growth'!BK56</f>
        <v>6536.5004265516418</v>
      </c>
      <c r="BM56" s="21">
        <f>BL56/Dead!X54</f>
        <v>130.73000853103284</v>
      </c>
      <c r="BN56" s="72">
        <f t="shared" si="12"/>
        <v>129.06020698805946</v>
      </c>
      <c r="BO56" s="20">
        <f>'Daily Feed Intake'!BB54</f>
        <v>111.76818191193152</v>
      </c>
      <c r="BP56" s="175">
        <f t="shared" si="13"/>
        <v>1.711056258543884</v>
      </c>
      <c r="BQ56" s="176">
        <v>1.2</v>
      </c>
      <c r="BR56" s="175">
        <f>BR55-Dead!AA54+'Theoritical Daily Growth'!BO56/'Theoritical Daily Growth'!BQ56</f>
        <v>6625.2562847616109</v>
      </c>
      <c r="BS56" s="21">
        <f>BR56/Dead!Z54</f>
        <v>132.50512569523221</v>
      </c>
      <c r="BT56" s="20">
        <f>'Daily Feed Intake'!BF54</f>
        <v>105.23843147365164</v>
      </c>
      <c r="BU56" s="175">
        <f t="shared" si="14"/>
        <v>1.7887714477210042</v>
      </c>
      <c r="BV56" s="176">
        <v>1.2</v>
      </c>
      <c r="BW56" s="175">
        <f>BW55-Dead!AC54+'Theoritical Daily Growth'!BT56/'Theoritical Daily Growth'!BV56</f>
        <v>5970.9786170980706</v>
      </c>
      <c r="BX56" s="21">
        <f>BW56/Dead!AB54</f>
        <v>119.41957234196141</v>
      </c>
      <c r="BY56" s="20">
        <f>'Daily Feed Intake'!BJ54</f>
        <v>105.42411158090131</v>
      </c>
      <c r="BZ56" s="175">
        <f t="shared" si="15"/>
        <v>1.8219836316702325</v>
      </c>
      <c r="CA56" s="176">
        <v>1.35</v>
      </c>
      <c r="CB56" s="175">
        <f>CB55-Dead!AE55+'Theoritical Daily Growth'!BY56/'Theoritical Daily Growth'!CA56</f>
        <v>5864.3190854177892</v>
      </c>
      <c r="CC56" s="21">
        <f>CB56/Dead!AD54</f>
        <v>117.28638170835579</v>
      </c>
      <c r="CD56" s="72">
        <f t="shared" si="16"/>
        <v>123.07035991518313</v>
      </c>
    </row>
    <row r="57" spans="1:82" x14ac:dyDescent="0.45">
      <c r="A57" s="18">
        <v>44222</v>
      </c>
      <c r="B57" s="16">
        <v>48</v>
      </c>
      <c r="C57" s="20">
        <f>'Daily Feed Intake'!F55</f>
        <v>80.066779732881074</v>
      </c>
      <c r="D57" s="174">
        <f t="shared" si="17"/>
        <v>1.2691798934159433</v>
      </c>
      <c r="E57" s="170">
        <v>1.35</v>
      </c>
      <c r="F57" s="175">
        <f>F56-Dead!C55+'Theoritical Daily Growth'!C57/'Theoritical Daily Growth'!E57</f>
        <v>6367.8533338044435</v>
      </c>
      <c r="G57" s="21">
        <f>F57/Dead!B56</f>
        <v>127.35706667608888</v>
      </c>
      <c r="H57" s="20">
        <f>'Daily Feed Intake'!J55</f>
        <v>101.98187407250371</v>
      </c>
      <c r="I57" s="174">
        <f t="shared" si="18"/>
        <v>1.4781446227290469</v>
      </c>
      <c r="J57" s="170">
        <v>1.2</v>
      </c>
      <c r="K57" s="175">
        <f>K56-Dead!E55+'Theoritical Daily Growth'!H57/'Theoritical Daily Growth'!J57</f>
        <v>6984.3012748215651</v>
      </c>
      <c r="L57" s="21">
        <f>K57/Dead!D55</f>
        <v>139.68602549643131</v>
      </c>
      <c r="M57" s="20">
        <f>'Daily Feed Intake'!N55</f>
        <v>103.12741149035404</v>
      </c>
      <c r="N57" s="174">
        <f t="shared" si="19"/>
        <v>1.5055867732989332</v>
      </c>
      <c r="O57" s="170">
        <v>1.2</v>
      </c>
      <c r="P57" s="175">
        <f>P56-Dead!G55+'Theoritical Daily Growth'!M57/'Theoritical Daily Growth'!O57</f>
        <v>6935.5886509787279</v>
      </c>
      <c r="Q57" s="21">
        <f>P57/Dead!F55</f>
        <v>138.71177301957457</v>
      </c>
      <c r="R57" s="19">
        <f t="shared" si="0"/>
        <v>135.25162173069825</v>
      </c>
      <c r="S57" s="20">
        <f>'Daily Feed Intake'!R55</f>
        <v>107.82850664742863</v>
      </c>
      <c r="T57" s="175">
        <f t="shared" si="1"/>
        <v>1.628564945336082</v>
      </c>
      <c r="U57" s="176">
        <v>1.3</v>
      </c>
      <c r="V57" s="175">
        <f>V56-Dead!I55+'Theoritical Daily Growth'!S57/'Theoritical Daily Growth'!U57</f>
        <v>6704.0200169654127</v>
      </c>
      <c r="W57" s="21">
        <f>V57/Dead!H55</f>
        <v>134.08040033930826</v>
      </c>
      <c r="X57" s="20">
        <f>'Daily Feed Intake'!V55</f>
        <v>104.12862001442852</v>
      </c>
      <c r="Y57" s="175">
        <f t="shared" si="2"/>
        <v>1.5914291430743035</v>
      </c>
      <c r="Z57" s="176">
        <v>1.2</v>
      </c>
      <c r="AA57" s="175">
        <f>AA56-Dead!K55+'Theoritical Daily Growth'!X57/'Theoritical Daily Growth'!Z57</f>
        <v>6629.8625239616613</v>
      </c>
      <c r="AB57" s="21">
        <f>AA57/Dead!J55</f>
        <v>132.59725047923322</v>
      </c>
      <c r="AC57" s="20">
        <f>'Daily Feed Intake'!Z55</f>
        <v>92.214778934350193</v>
      </c>
      <c r="AD57" s="175">
        <f t="shared" si="3"/>
        <v>1.3679349722827729</v>
      </c>
      <c r="AE57" s="176">
        <v>1.2</v>
      </c>
      <c r="AF57" s="175">
        <f>AF56-Dead!M55+'Theoritical Daily Growth'!AC57/'Theoritical Daily Growth'!AE57</f>
        <v>6818.0125030059453</v>
      </c>
      <c r="AG57" s="21">
        <f>AF57/Dead!L55</f>
        <v>136.36025006011891</v>
      </c>
      <c r="AH57" s="72">
        <f t="shared" si="4"/>
        <v>134.34596695955346</v>
      </c>
      <c r="AI57" s="20">
        <f>'Daily Feed Intake'!AH55</f>
        <v>95.840689619838088</v>
      </c>
      <c r="AJ57" s="175">
        <f t="shared" si="5"/>
        <v>1.4497106993253019</v>
      </c>
      <c r="AK57" s="176">
        <v>1.2</v>
      </c>
      <c r="AL57" s="175">
        <f>AL56-Dead!O55+'Theoritical Daily Growth'!AI57/'Theoritical Daily Growth'!AK57</f>
        <v>6690.8889896505798</v>
      </c>
      <c r="AM57" s="21">
        <f>AL57/Dead!N55</f>
        <v>133.8177797930116</v>
      </c>
      <c r="AN57" s="20">
        <f>'Daily Feed Intake'!AL55</f>
        <v>82.577156470949888</v>
      </c>
      <c r="AO57" s="175">
        <f t="shared" si="6"/>
        <v>1.2275465945353292</v>
      </c>
      <c r="AP57" s="176">
        <v>1.2</v>
      </c>
      <c r="AQ57" s="175">
        <f>AQ56-Dead!Q55+'Theoritical Daily Growth'!AN57/'Theoritical Daily Growth'!AP57</f>
        <v>6795.8222036069283</v>
      </c>
      <c r="AR57" s="21">
        <f>AQ57/Dead!P55</f>
        <v>135.91644407213857</v>
      </c>
      <c r="AS57" s="20">
        <f>'Daily Feed Intake'!AP55</f>
        <v>82.236828591968788</v>
      </c>
      <c r="AT57" s="175">
        <f t="shared" si="7"/>
        <v>1.2506493980157061</v>
      </c>
      <c r="AU57" s="176">
        <v>1.2</v>
      </c>
      <c r="AV57" s="175">
        <f>AV56-Dead!S55+'Theoritical Daily Growth'!AS57/'Theoritical Daily Growth'!AU57</f>
        <v>6644.0608688507782</v>
      </c>
      <c r="AW57" s="21">
        <f>AV57/Dead!R55</f>
        <v>132.88121737701556</v>
      </c>
      <c r="AX57" s="72">
        <f t="shared" si="8"/>
        <v>134.2051470807219</v>
      </c>
      <c r="AY57" s="20">
        <f>'Daily Feed Intake'!AP55</f>
        <v>82.236828591968788</v>
      </c>
      <c r="AZ57" s="175">
        <f t="shared" si="9"/>
        <v>1.2694950744781563</v>
      </c>
      <c r="BA57" s="176">
        <v>1.2</v>
      </c>
      <c r="BB57" s="175">
        <f>BB56-Dead!U55+'Theoritical Daily Growth'!AY57/'Theoritical Daily Growth'!BA57</f>
        <v>6546.4470089771257</v>
      </c>
      <c r="BC57" s="21">
        <f>BB57/Dead!T55</f>
        <v>130.92894017954251</v>
      </c>
      <c r="BD57" s="20">
        <f>'Daily Feed Intake'!AT55</f>
        <v>78.919585087809395</v>
      </c>
      <c r="BE57" s="175">
        <f t="shared" si="10"/>
        <v>1.2438831001647375</v>
      </c>
      <c r="BF57" s="176">
        <v>1.2</v>
      </c>
      <c r="BG57" s="175">
        <f>BG56-Dead!W55+'Theoritical Daily Growth'!BD57/'Theoritical Daily Growth'!BF57</f>
        <v>6410.3806240799686</v>
      </c>
      <c r="BH57" s="21">
        <f>BG57/Dead!V55</f>
        <v>128.20761248159937</v>
      </c>
      <c r="BI57" s="20">
        <f>'Daily Feed Intake'!AX55</f>
        <v>82.935195645476014</v>
      </c>
      <c r="BJ57" s="175">
        <f t="shared" si="11"/>
        <v>1.2688011968696349</v>
      </c>
      <c r="BK57" s="176">
        <v>1.2</v>
      </c>
      <c r="BL57" s="175">
        <f>BL56-Dead!Y55+'Theoritical Daily Growth'!BI57/'Theoritical Daily Growth'!BK57</f>
        <v>6605.6130895895385</v>
      </c>
      <c r="BM57" s="21">
        <f>BL57/Dead!X55</f>
        <v>132.11226179179076</v>
      </c>
      <c r="BN57" s="72">
        <f t="shared" si="12"/>
        <v>130.41627148431087</v>
      </c>
      <c r="BO57" s="20">
        <f>'Daily Feed Intake'!BB55</f>
        <v>84.318472723522731</v>
      </c>
      <c r="BP57" s="175">
        <f t="shared" si="13"/>
        <v>1.272682430677573</v>
      </c>
      <c r="BQ57" s="176">
        <v>1.2</v>
      </c>
      <c r="BR57" s="175">
        <f>BR56-Dead!AA55+'Theoritical Daily Growth'!BO57/'Theoritical Daily Growth'!BQ57</f>
        <v>6695.5216786978799</v>
      </c>
      <c r="BS57" s="21">
        <f>BR57/Dead!Z55</f>
        <v>133.91043357395759</v>
      </c>
      <c r="BT57" s="20">
        <f>'Daily Feed Intake'!BF55</f>
        <v>73.518079818500567</v>
      </c>
      <c r="BU57" s="175">
        <f t="shared" si="14"/>
        <v>1.2312567927806577</v>
      </c>
      <c r="BV57" s="176">
        <v>1.2</v>
      </c>
      <c r="BW57" s="175">
        <f>BW56-Dead!AC55+'Theoritical Daily Growth'!BT57/'Theoritical Daily Growth'!BV57</f>
        <v>6032.2436836134875</v>
      </c>
      <c r="BX57" s="21">
        <f>BW57/Dead!AB55</f>
        <v>120.64487367226975</v>
      </c>
      <c r="BY57" s="20">
        <f>'Daily Feed Intake'!BJ55</f>
        <v>64.28565226358667</v>
      </c>
      <c r="BZ57" s="175">
        <f t="shared" si="15"/>
        <v>1.0962168212067334</v>
      </c>
      <c r="CA57" s="176">
        <v>1.35</v>
      </c>
      <c r="CB57" s="175">
        <f>CB56-Dead!AE56+'Theoritical Daily Growth'!BY57/'Theoritical Daily Growth'!CA57</f>
        <v>5911.9380870945197</v>
      </c>
      <c r="CC57" s="21">
        <f>CB57/Dead!AD55</f>
        <v>118.2387617418904</v>
      </c>
      <c r="CD57" s="72">
        <f t="shared" si="16"/>
        <v>124.26468966270592</v>
      </c>
    </row>
    <row r="58" spans="1:82" x14ac:dyDescent="0.45">
      <c r="A58" s="18">
        <v>44223</v>
      </c>
      <c r="B58" s="16">
        <v>49</v>
      </c>
      <c r="C58" s="20">
        <f>'Daily Feed Intake'!F56</f>
        <v>99.187619249522996</v>
      </c>
      <c r="D58" s="174">
        <f t="shared" si="17"/>
        <v>1.5576303983475044</v>
      </c>
      <c r="E58" s="170">
        <v>1.35</v>
      </c>
      <c r="F58" s="175">
        <f>F57-Dead!C56+'Theoritical Daily Growth'!C58/'Theoritical Daily Growth'!E58</f>
        <v>6441.3256443596456</v>
      </c>
      <c r="G58" s="21">
        <f>F58/Dead!B57</f>
        <v>128.82651288719291</v>
      </c>
      <c r="H58" s="20">
        <f>'Daily Feed Intake'!J56</f>
        <v>106.03943184227263</v>
      </c>
      <c r="I58" s="174">
        <f t="shared" si="18"/>
        <v>1.5182539765938394</v>
      </c>
      <c r="J58" s="170">
        <v>1.2</v>
      </c>
      <c r="K58" s="175">
        <f>K57-Dead!E56+'Theoritical Daily Growth'!H58/'Theoritical Daily Growth'!J58</f>
        <v>7072.6674680234592</v>
      </c>
      <c r="L58" s="21">
        <f>K58/Dead!D56</f>
        <v>141.45334936046919</v>
      </c>
      <c r="M58" s="20">
        <f>'Daily Feed Intake'!N56</f>
        <v>106.37131651473393</v>
      </c>
      <c r="N58" s="174">
        <f t="shared" si="19"/>
        <v>1.5337027881508394</v>
      </c>
      <c r="O58" s="170">
        <v>1.2</v>
      </c>
      <c r="P58" s="175">
        <f>P57-Dead!G56+'Theoritical Daily Growth'!M58/'Theoritical Daily Growth'!O58</f>
        <v>7024.2314147410061</v>
      </c>
      <c r="Q58" s="21">
        <f>P58/Dead!F56</f>
        <v>140.48462829482011</v>
      </c>
      <c r="R58" s="19">
        <f t="shared" si="0"/>
        <v>136.92149684749407</v>
      </c>
      <c r="S58" s="20">
        <f>'Daily Feed Intake'!R56</f>
        <v>112.7445120065959</v>
      </c>
      <c r="T58" s="175">
        <f t="shared" si="1"/>
        <v>1.6817448593721518</v>
      </c>
      <c r="U58" s="176">
        <v>1.3</v>
      </c>
      <c r="V58" s="175">
        <f>V57-Dead!I56+'Theoritical Daily Growth'!S58/'Theoritical Daily Growth'!U58</f>
        <v>6790.7465646627943</v>
      </c>
      <c r="W58" s="21">
        <f>V58/Dead!H56</f>
        <v>135.81493129325588</v>
      </c>
      <c r="X58" s="20">
        <f>'Daily Feed Intake'!V56</f>
        <v>111.46655673503041</v>
      </c>
      <c r="Y58" s="175">
        <f t="shared" si="2"/>
        <v>1.6812800617232677</v>
      </c>
      <c r="Z58" s="176">
        <v>1.2</v>
      </c>
      <c r="AA58" s="175">
        <f>AA57-Dead!K56+'Theoritical Daily Growth'!X58/'Theoritical Daily Growth'!Z58</f>
        <v>6722.751321240853</v>
      </c>
      <c r="AB58" s="21">
        <f>AA58/Dead!J56</f>
        <v>134.45502642481705</v>
      </c>
      <c r="AC58" s="20">
        <f>'Daily Feed Intake'!Z56</f>
        <v>108.5705451922086</v>
      </c>
      <c r="AD58" s="175">
        <f t="shared" si="3"/>
        <v>1.5924075402375941</v>
      </c>
      <c r="AE58" s="176">
        <v>1.2</v>
      </c>
      <c r="AF58" s="175">
        <f>AF57-Dead!M56+'Theoritical Daily Growth'!AC58/'Theoritical Daily Growth'!AE58</f>
        <v>6908.4879573327862</v>
      </c>
      <c r="AG58" s="21">
        <f>AF58/Dead!L56</f>
        <v>138.16975914665574</v>
      </c>
      <c r="AH58" s="72">
        <f t="shared" si="4"/>
        <v>136.14657228824288</v>
      </c>
      <c r="AI58" s="20">
        <f>'Daily Feed Intake'!AH56</f>
        <v>105.82421457116507</v>
      </c>
      <c r="AJ58" s="175">
        <f t="shared" si="5"/>
        <v>1.5816166541524335</v>
      </c>
      <c r="AK58" s="176">
        <v>1.2</v>
      </c>
      <c r="AL58" s="175">
        <f>AL57-Dead!O56+'Theoritical Daily Growth'!AI58/'Theoritical Daily Growth'!AK58</f>
        <v>6779.0758351265504</v>
      </c>
      <c r="AM58" s="21">
        <f>AL58/Dead!N56</f>
        <v>135.58151670253102</v>
      </c>
      <c r="AN58" s="20">
        <f>'Daily Feed Intake'!AL56</f>
        <v>109.11447279434368</v>
      </c>
      <c r="AO58" s="175">
        <f t="shared" si="6"/>
        <v>1.6056110581649772</v>
      </c>
      <c r="AP58" s="176">
        <v>1.2</v>
      </c>
      <c r="AQ58" s="175">
        <f>AQ57-Dead!Q56+'Theoritical Daily Growth'!AN58/'Theoritical Daily Growth'!AP58</f>
        <v>6886.7509309355482</v>
      </c>
      <c r="AR58" s="21">
        <f>AQ58/Dead!P56</f>
        <v>137.73501861871097</v>
      </c>
      <c r="AS58" s="20">
        <f>'Daily Feed Intake'!AP56</f>
        <v>89.71346410598747</v>
      </c>
      <c r="AT58" s="175">
        <f t="shared" si="7"/>
        <v>1.3502805870817556</v>
      </c>
      <c r="AU58" s="176">
        <v>1.2</v>
      </c>
      <c r="AV58" s="175">
        <f>AV57-Dead!S56+'Theoritical Daily Growth'!AS58/'Theoritical Daily Growth'!AU58</f>
        <v>6718.8220889391014</v>
      </c>
      <c r="AW58" s="21">
        <f>AV58/Dead!R56</f>
        <v>134.37644177878204</v>
      </c>
      <c r="AX58" s="72">
        <f t="shared" si="8"/>
        <v>135.89765903334134</v>
      </c>
      <c r="AY58" s="20">
        <f>'Daily Feed Intake'!AP56</f>
        <v>89.71346410598747</v>
      </c>
      <c r="AZ58" s="175">
        <f t="shared" si="9"/>
        <v>1.3704145772961063</v>
      </c>
      <c r="BA58" s="176">
        <v>1.2</v>
      </c>
      <c r="BB58" s="175">
        <f>BB57-Dead!U56+'Theoritical Daily Growth'!AY58/'Theoritical Daily Growth'!BA58</f>
        <v>6621.2082290654489</v>
      </c>
      <c r="BC58" s="21">
        <f>BB58/Dead!T56</f>
        <v>132.42416458130899</v>
      </c>
      <c r="BD58" s="20">
        <f>'Daily Feed Intake'!AT56</f>
        <v>95.413371675053924</v>
      </c>
      <c r="BE58" s="175">
        <f t="shared" si="10"/>
        <v>1.4884197564906352</v>
      </c>
      <c r="BF58" s="176">
        <v>1.2</v>
      </c>
      <c r="BG58" s="175">
        <f>BG57-Dead!W56+'Theoritical Daily Growth'!BD58/'Theoritical Daily Growth'!BF58</f>
        <v>6489.8917671425133</v>
      </c>
      <c r="BH58" s="21">
        <f>BG58/Dead!V56</f>
        <v>129.79783534285028</v>
      </c>
      <c r="BI58" s="20">
        <f>'Daily Feed Intake'!AX56</f>
        <v>103.03378864126528</v>
      </c>
      <c r="BJ58" s="175">
        <f t="shared" si="11"/>
        <v>1.559791456808858</v>
      </c>
      <c r="BK58" s="176">
        <v>1.2</v>
      </c>
      <c r="BL58" s="175">
        <f>BL57-Dead!Y56+'Theoritical Daily Growth'!BI58/'Theoritical Daily Growth'!BK58</f>
        <v>6691.474580123926</v>
      </c>
      <c r="BM58" s="21">
        <f>BL58/Dead!X56</f>
        <v>133.82949160247853</v>
      </c>
      <c r="BN58" s="72">
        <f t="shared" si="12"/>
        <v>132.0171638422126</v>
      </c>
      <c r="BO58" s="20">
        <f>'Daily Feed Intake'!BB56</f>
        <v>90.002347117665266</v>
      </c>
      <c r="BP58" s="175">
        <f t="shared" si="13"/>
        <v>1.3442170966903446</v>
      </c>
      <c r="BQ58" s="176">
        <v>1.2</v>
      </c>
      <c r="BR58" s="175">
        <f>BR57-Dead!AA56+'Theoritical Daily Growth'!BO58/'Theoritical Daily Growth'!BQ58</f>
        <v>6770.5236346292677</v>
      </c>
      <c r="BS58" s="21">
        <f>BR58/Dead!Z56</f>
        <v>135.41047269258536</v>
      </c>
      <c r="BT58" s="20">
        <f>'Daily Feed Intake'!BF56</f>
        <v>82.667982881303487</v>
      </c>
      <c r="BU58" s="175">
        <f t="shared" si="14"/>
        <v>1.3704350688926907</v>
      </c>
      <c r="BV58" s="176">
        <v>1.2</v>
      </c>
      <c r="BW58" s="175">
        <f>BW57-Dead!AC56+'Theoritical Daily Growth'!BT58/'Theoritical Daily Growth'!BV58</f>
        <v>6101.133669347907</v>
      </c>
      <c r="BX58" s="21">
        <f>BW58/Dead!AB56</f>
        <v>122.02267338695815</v>
      </c>
      <c r="BY58" s="20">
        <f>'Daily Feed Intake'!BJ56</f>
        <v>74.467111477776626</v>
      </c>
      <c r="BZ58" s="175">
        <f t="shared" si="15"/>
        <v>1.2596057397883582</v>
      </c>
      <c r="CA58" s="176">
        <v>1.35</v>
      </c>
      <c r="CB58" s="175">
        <f>CB57-Dead!AE57+'Theoritical Daily Growth'!BY58/'Theoritical Daily Growth'!CA58</f>
        <v>5967.0989104113914</v>
      </c>
      <c r="CC58" s="21">
        <f>CB58/Dead!AD56</f>
        <v>119.34197820822783</v>
      </c>
      <c r="CD58" s="72">
        <f t="shared" si="16"/>
        <v>125.59170809592378</v>
      </c>
    </row>
    <row r="59" spans="1:82" x14ac:dyDescent="0.45">
      <c r="A59" s="18">
        <v>44224</v>
      </c>
      <c r="B59" s="16">
        <v>50</v>
      </c>
      <c r="C59" s="20">
        <f>'Daily Feed Intake'!F57</f>
        <v>98.406084375662488</v>
      </c>
      <c r="D59" s="174">
        <f t="shared" si="17"/>
        <v>1.5277303121886392</v>
      </c>
      <c r="E59" s="170">
        <v>1.35</v>
      </c>
      <c r="F59" s="175">
        <f>F58-Dead!C57+'Theoritical Daily Growth'!C59/'Theoritical Daily Growth'!E59</f>
        <v>6514.2190401934695</v>
      </c>
      <c r="G59" s="21">
        <f>F59/Dead!B58</f>
        <v>130.2843808038694</v>
      </c>
      <c r="H59" s="20">
        <f>'Daily Feed Intake'!J57</f>
        <v>101.39304642781428</v>
      </c>
      <c r="I59" s="174">
        <f t="shared" si="18"/>
        <v>1.4335898992314675</v>
      </c>
      <c r="J59" s="170">
        <v>1.2</v>
      </c>
      <c r="K59" s="175">
        <f>K58-Dead!E57+'Theoritical Daily Growth'!H59/'Theoritical Daily Growth'!J59</f>
        <v>7157.161673379971</v>
      </c>
      <c r="L59" s="21">
        <f>K59/Dead!D57</f>
        <v>143.14323346759943</v>
      </c>
      <c r="M59" s="20">
        <f>'Daily Feed Intake'!N57</f>
        <v>99.037735849056602</v>
      </c>
      <c r="N59" s="174">
        <f t="shared" si="19"/>
        <v>1.4099440921211202</v>
      </c>
      <c r="O59" s="170">
        <v>1.2</v>
      </c>
      <c r="P59" s="175">
        <f>P58-Dead!G57+'Theoritical Daily Growth'!M59/'Theoritical Daily Growth'!O59</f>
        <v>7106.7628612818862</v>
      </c>
      <c r="Q59" s="21">
        <f>P59/Dead!F57</f>
        <v>142.13525722563773</v>
      </c>
      <c r="R59" s="19">
        <f t="shared" si="0"/>
        <v>138.52095716570219</v>
      </c>
      <c r="S59" s="20">
        <f>'Daily Feed Intake'!R57</f>
        <v>104.45841492321962</v>
      </c>
      <c r="T59" s="175">
        <f t="shared" si="1"/>
        <v>1.5382464052891167</v>
      </c>
      <c r="U59" s="176">
        <v>1.3</v>
      </c>
      <c r="V59" s="175">
        <f>V58-Dead!I57+'Theoritical Daily Growth'!S59/'Theoritical Daily Growth'!U59</f>
        <v>6871.0991915268096</v>
      </c>
      <c r="W59" s="21">
        <f>V59/Dead!H57</f>
        <v>137.42198383053619</v>
      </c>
      <c r="X59" s="20">
        <f>'Daily Feed Intake'!V57</f>
        <v>106.64330619396063</v>
      </c>
      <c r="Y59" s="175">
        <f t="shared" si="2"/>
        <v>1.5863044919870235</v>
      </c>
      <c r="Z59" s="176">
        <v>1.2</v>
      </c>
      <c r="AA59" s="175">
        <f>AA58-Dead!K57+'Theoritical Daily Growth'!X59/'Theoritical Daily Growth'!Z59</f>
        <v>6811.6207430691538</v>
      </c>
      <c r="AB59" s="21">
        <f>AA59/Dead!J57</f>
        <v>136.23241486138306</v>
      </c>
      <c r="AC59" s="20">
        <f>'Daily Feed Intake'!Z57</f>
        <v>101.88189219828919</v>
      </c>
      <c r="AD59" s="175">
        <f t="shared" si="3"/>
        <v>1.4747350335922642</v>
      </c>
      <c r="AE59" s="176">
        <v>1.2</v>
      </c>
      <c r="AF59" s="175">
        <f>AF58-Dead!M57+'Theoritical Daily Growth'!AC59/'Theoritical Daily Growth'!AE59</f>
        <v>6993.3895341646939</v>
      </c>
      <c r="AG59" s="21">
        <f>AF59/Dead!L57</f>
        <v>139.86779068329389</v>
      </c>
      <c r="AH59" s="72">
        <f t="shared" si="4"/>
        <v>137.84072979173772</v>
      </c>
      <c r="AI59" s="20">
        <f>'Daily Feed Intake'!AH57</f>
        <v>96.47619120811558</v>
      </c>
      <c r="AJ59" s="175">
        <f t="shared" si="5"/>
        <v>1.4231466582541126</v>
      </c>
      <c r="AK59" s="176">
        <v>1.2</v>
      </c>
      <c r="AL59" s="175">
        <f>AL58-Dead!O57+'Theoritical Daily Growth'!AI59/'Theoritical Daily Growth'!AK59</f>
        <v>6859.4726611333135</v>
      </c>
      <c r="AM59" s="21">
        <f>AL59/Dead!N57</f>
        <v>137.18945322266626</v>
      </c>
      <c r="AN59" s="20">
        <f>'Daily Feed Intake'!AL57</f>
        <v>91.668929193564907</v>
      </c>
      <c r="AO59" s="175">
        <f t="shared" si="6"/>
        <v>1.3310911068641176</v>
      </c>
      <c r="AP59" s="176">
        <v>1.2</v>
      </c>
      <c r="AQ59" s="175">
        <f>AQ58-Dead!Q57+'Theoritical Daily Growth'!AN59/'Theoritical Daily Growth'!AP59</f>
        <v>6963.1417052635188</v>
      </c>
      <c r="AR59" s="21">
        <f>AQ59/Dead!P57</f>
        <v>139.26283410527037</v>
      </c>
      <c r="AS59" s="20">
        <f>'Daily Feed Intake'!AP57</f>
        <v>84.845434938892879</v>
      </c>
      <c r="AT59" s="175">
        <f t="shared" si="7"/>
        <v>1.2628022265773364</v>
      </c>
      <c r="AU59" s="176">
        <v>1.2</v>
      </c>
      <c r="AV59" s="175">
        <f>AV58-Dead!S57+'Theoritical Daily Growth'!AS59/'Theoritical Daily Growth'!AU59</f>
        <v>6789.5266180548451</v>
      </c>
      <c r="AW59" s="21">
        <f>AV59/Dead!R57</f>
        <v>135.79053236109689</v>
      </c>
      <c r="AX59" s="72">
        <f t="shared" si="8"/>
        <v>137.41427322967783</v>
      </c>
      <c r="AY59" s="20">
        <f>'Daily Feed Intake'!AP57</f>
        <v>84.845434938892879</v>
      </c>
      <c r="AZ59" s="175">
        <f t="shared" si="9"/>
        <v>1.2814192214412263</v>
      </c>
      <c r="BA59" s="176">
        <v>1.2</v>
      </c>
      <c r="BB59" s="175">
        <f>BB58-Dead!U57+'Theoritical Daily Growth'!AY59/'Theoritical Daily Growth'!BA59</f>
        <v>6691.9127581811927</v>
      </c>
      <c r="BC59" s="21">
        <f>BB59/Dead!T57</f>
        <v>133.83825516362384</v>
      </c>
      <c r="BD59" s="20">
        <f>'Daily Feed Intake'!AT57</f>
        <v>91.305330183834855</v>
      </c>
      <c r="BE59" s="175">
        <f t="shared" si="10"/>
        <v>1.4068852526339806</v>
      </c>
      <c r="BF59" s="176">
        <v>1.2</v>
      </c>
      <c r="BG59" s="175">
        <f>BG58-Dead!W57+'Theoritical Daily Growth'!BD59/'Theoritical Daily Growth'!BF59</f>
        <v>6565.9795422957095</v>
      </c>
      <c r="BH59" s="21">
        <f>BG59/Dead!V57</f>
        <v>131.31959084591418</v>
      </c>
      <c r="BI59" s="20">
        <f>'Daily Feed Intake'!AX57</f>
        <v>98.25819040772312</v>
      </c>
      <c r="BJ59" s="175">
        <f t="shared" si="11"/>
        <v>1.4684086329728443</v>
      </c>
      <c r="BK59" s="176">
        <v>1.2</v>
      </c>
      <c r="BL59" s="175">
        <f>BL58-Dead!Y57+'Theoritical Daily Growth'!BI59/'Theoritical Daily Growth'!BK59</f>
        <v>6773.3564054636954</v>
      </c>
      <c r="BM59" s="21">
        <f>BL59/Dead!X57</f>
        <v>135.46712810927392</v>
      </c>
      <c r="BN59" s="72">
        <f t="shared" si="12"/>
        <v>133.54165803960399</v>
      </c>
      <c r="BO59" s="20">
        <f>'Daily Feed Intake'!BB57</f>
        <v>80.934968546973295</v>
      </c>
      <c r="BP59" s="175">
        <f t="shared" si="13"/>
        <v>1.1954019055928609</v>
      </c>
      <c r="BQ59" s="176">
        <v>1.2</v>
      </c>
      <c r="BR59" s="175">
        <f>BR58-Dead!AA57+'Theoritical Daily Growth'!BO59/'Theoritical Daily Growth'!BQ59</f>
        <v>6837.9694417517458</v>
      </c>
      <c r="BS59" s="21">
        <f>BR59/Dead!Z57</f>
        <v>136.75938883503491</v>
      </c>
      <c r="BT59" s="20">
        <f>'Daily Feed Intake'!BF57</f>
        <v>80.573923893987825</v>
      </c>
      <c r="BU59" s="175">
        <f t="shared" si="14"/>
        <v>1.3206385609741873</v>
      </c>
      <c r="BV59" s="176">
        <v>1.2</v>
      </c>
      <c r="BW59" s="175">
        <f>BW58-Dead!AC57+'Theoritical Daily Growth'!BT59/'Theoritical Daily Growth'!BV59</f>
        <v>6168.2786059262298</v>
      </c>
      <c r="BX59" s="21">
        <f>BW59/Dead!AB57</f>
        <v>123.3655721185246</v>
      </c>
      <c r="BY59" s="20">
        <f>'Daily Feed Intake'!BJ57</f>
        <v>82.028418067443539</v>
      </c>
      <c r="BZ59" s="175">
        <f t="shared" si="15"/>
        <v>1.3746783704945864</v>
      </c>
      <c r="CA59" s="176">
        <v>1.35</v>
      </c>
      <c r="CB59" s="175">
        <f>CB58-Dead!AE58+'Theoritical Daily Growth'!BY59/'Theoritical Daily Growth'!CA59</f>
        <v>6027.860701572461</v>
      </c>
      <c r="CC59" s="21">
        <f>CB59/Dead!AD57</f>
        <v>120.55721403144922</v>
      </c>
      <c r="CD59" s="72">
        <f t="shared" si="16"/>
        <v>126.89405832833624</v>
      </c>
    </row>
    <row r="60" spans="1:82" x14ac:dyDescent="0.45">
      <c r="A60" s="18">
        <v>44225</v>
      </c>
      <c r="B60" s="16">
        <v>51</v>
      </c>
      <c r="C60" s="20">
        <f>'Daily Feed Intake'!F58</f>
        <v>63.461840152639382</v>
      </c>
      <c r="D60" s="174">
        <f t="shared" si="17"/>
        <v>0.9742048856673784</v>
      </c>
      <c r="E60" s="170">
        <v>1.35</v>
      </c>
      <c r="F60" s="175">
        <f>F59-Dead!C58+'Theoritical Daily Growth'!C60/'Theoritical Daily Growth'!E60</f>
        <v>6561.2278106769063</v>
      </c>
      <c r="G60" s="21">
        <f>F60/Dead!B59</f>
        <v>131.22455621353814</v>
      </c>
      <c r="H60" s="20">
        <f>'Daily Feed Intake'!J58</f>
        <v>94.327114691541226</v>
      </c>
      <c r="I60" s="174">
        <f t="shared" si="18"/>
        <v>1.3179402533601736</v>
      </c>
      <c r="J60" s="170">
        <v>1.2</v>
      </c>
      <c r="K60" s="175">
        <f>K59-Dead!E58+'Theoritical Daily Growth'!H60/'Theoritical Daily Growth'!J60</f>
        <v>7235.7676022895885</v>
      </c>
      <c r="L60" s="21">
        <f>K60/Dead!D58</f>
        <v>144.71535204579178</v>
      </c>
      <c r="M60" s="20">
        <f>'Daily Feed Intake'!N58</f>
        <v>96.521835912656343</v>
      </c>
      <c r="N60" s="174">
        <f t="shared" si="19"/>
        <v>1.3581688005732355</v>
      </c>
      <c r="O60" s="170">
        <v>1.2</v>
      </c>
      <c r="P60" s="175">
        <f>P59-Dead!G58+'Theoritical Daily Growth'!M60/'Theoritical Daily Growth'!O60</f>
        <v>7187.1977245424332</v>
      </c>
      <c r="Q60" s="21">
        <f>P60/Dead!F58</f>
        <v>143.74395449084867</v>
      </c>
      <c r="R60" s="19">
        <f t="shared" si="0"/>
        <v>139.89462091672621</v>
      </c>
      <c r="S60" s="20">
        <f>'Daily Feed Intake'!R58</f>
        <v>98.934350200968765</v>
      </c>
      <c r="T60" s="175">
        <f t="shared" si="1"/>
        <v>1.4398620576307648</v>
      </c>
      <c r="U60" s="176">
        <v>1.3</v>
      </c>
      <c r="V60" s="175">
        <f>V59-Dead!I58+'Theoritical Daily Growth'!S60/'Theoritical Daily Growth'!U60</f>
        <v>6947.2025378352473</v>
      </c>
      <c r="W60" s="21">
        <f>V60/Dead!H58</f>
        <v>138.94405075670494</v>
      </c>
      <c r="X60" s="20">
        <f>'Daily Feed Intake'!V58</f>
        <v>101.16046583530867</v>
      </c>
      <c r="Y60" s="175">
        <f t="shared" si="2"/>
        <v>1.4851159459845114</v>
      </c>
      <c r="Z60" s="176">
        <v>1.2</v>
      </c>
      <c r="AA60" s="175">
        <f>AA59-Dead!K58+'Theoritical Daily Growth'!X60/'Theoritical Daily Growth'!Z60</f>
        <v>6895.9211312652442</v>
      </c>
      <c r="AB60" s="21">
        <f>AA60/Dead!J58</f>
        <v>137.91842262530488</v>
      </c>
      <c r="AC60" s="20">
        <f>'Daily Feed Intake'!Z58</f>
        <v>101.52117901679892</v>
      </c>
      <c r="AD60" s="175">
        <f t="shared" si="3"/>
        <v>1.4516734484878775</v>
      </c>
      <c r="AE60" s="176">
        <v>1.2</v>
      </c>
      <c r="AF60" s="175">
        <f>AF59-Dead!M58+'Theoritical Daily Growth'!AC60/'Theoritical Daily Growth'!AE60</f>
        <v>7077.990516678693</v>
      </c>
      <c r="AG60" s="21">
        <f>AF60/Dead!L58</f>
        <v>141.55981033357386</v>
      </c>
      <c r="AH60" s="72">
        <f t="shared" si="4"/>
        <v>139.47409457186123</v>
      </c>
      <c r="AI60" s="20">
        <f>'Daily Feed Intake'!AH58</f>
        <v>100.07395019981556</v>
      </c>
      <c r="AJ60" s="175">
        <f t="shared" si="5"/>
        <v>1.4589160879209842</v>
      </c>
      <c r="AK60" s="176">
        <v>1.2</v>
      </c>
      <c r="AL60" s="175">
        <f>AL59-Dead!O58+'Theoritical Daily Growth'!AI60/'Theoritical Daily Growth'!AK60</f>
        <v>6942.8676196331598</v>
      </c>
      <c r="AM60" s="21">
        <f>AL60/Dead!N58</f>
        <v>138.85735239266319</v>
      </c>
      <c r="AN60" s="20">
        <f>'Daily Feed Intake'!AL58</f>
        <v>93.216683061789112</v>
      </c>
      <c r="AO60" s="175">
        <f t="shared" si="6"/>
        <v>1.338715870040754</v>
      </c>
      <c r="AP60" s="176">
        <v>1.2</v>
      </c>
      <c r="AQ60" s="175">
        <f>AQ59-Dead!Q58+'Theoritical Daily Growth'!AN60/'Theoritical Daily Growth'!AP60</f>
        <v>7040.8222744816767</v>
      </c>
      <c r="AR60" s="21">
        <f>AQ60/Dead!P58</f>
        <v>140.81644548963354</v>
      </c>
      <c r="AS60" s="20">
        <f>'Daily Feed Intake'!AP58</f>
        <v>89.158878504672899</v>
      </c>
      <c r="AT60" s="175">
        <f t="shared" si="7"/>
        <v>1.3131825460051931</v>
      </c>
      <c r="AU60" s="176">
        <v>1.2</v>
      </c>
      <c r="AV60" s="175">
        <f>AV59-Dead!S58+'Theoritical Daily Growth'!AS60/'Theoritical Daily Growth'!AU60</f>
        <v>6863.8256834754056</v>
      </c>
      <c r="AW60" s="21">
        <f>AV60/Dead!R58</f>
        <v>137.27651366950812</v>
      </c>
      <c r="AX60" s="72">
        <f t="shared" si="8"/>
        <v>138.98343718393497</v>
      </c>
      <c r="AY60" s="20">
        <f>'Daily Feed Intake'!AP58</f>
        <v>89.158878504672899</v>
      </c>
      <c r="AZ60" s="175">
        <f t="shared" si="9"/>
        <v>1.3323377295328869</v>
      </c>
      <c r="BA60" s="176">
        <v>1.2</v>
      </c>
      <c r="BB60" s="175">
        <f>BB59-Dead!U58+'Theoritical Daily Growth'!AY60/'Theoritical Daily Growth'!BA60</f>
        <v>6766.2118236017532</v>
      </c>
      <c r="BC60" s="21">
        <f>BB60/Dead!T58</f>
        <v>135.32423647203507</v>
      </c>
      <c r="BD60" s="20">
        <f>'Daily Feed Intake'!AT58</f>
        <v>94.776625243914964</v>
      </c>
      <c r="BE60" s="175">
        <f t="shared" si="10"/>
        <v>1.4434499016239328</v>
      </c>
      <c r="BF60" s="176">
        <v>1.2</v>
      </c>
      <c r="BG60" s="175">
        <f>BG59-Dead!W58+'Theoritical Daily Growth'!BD60/'Theoritical Daily Growth'!BF60</f>
        <v>6644.9600633323053</v>
      </c>
      <c r="BH60" s="21">
        <f>BG60/Dead!V58</f>
        <v>132.89920126664612</v>
      </c>
      <c r="BI60" s="20">
        <f>'Daily Feed Intake'!AX58</f>
        <v>87.156208277703598</v>
      </c>
      <c r="BJ60" s="175">
        <f t="shared" si="11"/>
        <v>1.286750660387507</v>
      </c>
      <c r="BK60" s="176">
        <v>1.2</v>
      </c>
      <c r="BL60" s="175">
        <f>BL59-Dead!Y58+'Theoritical Daily Growth'!BI60/'Theoritical Daily Growth'!BK60</f>
        <v>6845.9865790284484</v>
      </c>
      <c r="BM60" s="21">
        <f>BL60/Dead!X58</f>
        <v>136.91973158056896</v>
      </c>
      <c r="BN60" s="72">
        <f t="shared" si="12"/>
        <v>135.04772310641673</v>
      </c>
      <c r="BO60" s="20">
        <f>'Daily Feed Intake'!BB58</f>
        <v>90.384022893678463</v>
      </c>
      <c r="BP60" s="175">
        <f t="shared" si="13"/>
        <v>1.3217962388337896</v>
      </c>
      <c r="BQ60" s="176">
        <v>1.2</v>
      </c>
      <c r="BR60" s="175">
        <f>BR59-Dead!AA58+'Theoritical Daily Growth'!BO60/'Theoritical Daily Growth'!BQ60</f>
        <v>6913.2894608298111</v>
      </c>
      <c r="BS60" s="21">
        <f>BR60/Dead!Z58</f>
        <v>138.26578921659623</v>
      </c>
      <c r="BT60" s="20">
        <f>'Daily Feed Intake'!BF58</f>
        <v>89.414360111374648</v>
      </c>
      <c r="BU60" s="175">
        <f t="shared" si="14"/>
        <v>1.4495836816688046</v>
      </c>
      <c r="BV60" s="176">
        <v>1.2</v>
      </c>
      <c r="BW60" s="175">
        <f>BW59-Dead!AC58+'Theoritical Daily Growth'!BT60/'Theoritical Daily Growth'!BV60</f>
        <v>6242.7905726857089</v>
      </c>
      <c r="BX60" s="21">
        <f>BW60/Dead!AB58</f>
        <v>124.85581145371418</v>
      </c>
      <c r="BY60" s="20">
        <f>'Daily Feed Intake'!BJ58</f>
        <v>89.404044549860785</v>
      </c>
      <c r="BZ60" s="175">
        <f t="shared" si="15"/>
        <v>1.4831803350488566</v>
      </c>
      <c r="CA60" s="176">
        <v>1.35</v>
      </c>
      <c r="CB60" s="175">
        <f>CB59-Dead!AE59+'Theoritical Daily Growth'!BY60/'Theoritical Daily Growth'!CA60</f>
        <v>6094.0859197575428</v>
      </c>
      <c r="CC60" s="21">
        <f>CB60/Dead!AD58</f>
        <v>121.88171839515086</v>
      </c>
      <c r="CD60" s="72">
        <f t="shared" si="16"/>
        <v>128.33443968848709</v>
      </c>
    </row>
    <row r="61" spans="1:82" x14ac:dyDescent="0.45">
      <c r="A61" s="18">
        <v>44226</v>
      </c>
      <c r="B61" s="16">
        <v>52</v>
      </c>
      <c r="C61" s="20">
        <f>'Daily Feed Intake'!F59</f>
        <v>101.81057875768497</v>
      </c>
      <c r="D61" s="174">
        <f t="shared" si="17"/>
        <v>1.5517001039349891</v>
      </c>
      <c r="E61" s="170">
        <v>1.35</v>
      </c>
      <c r="F61" s="175">
        <f>F60-Dead!C59+'Theoritical Daily Growth'!C61/'Theoritical Daily Growth'!E61</f>
        <v>6636.6430542011176</v>
      </c>
      <c r="G61" s="21">
        <f>F61/Dead!B60</f>
        <v>132.73286108402235</v>
      </c>
      <c r="H61" s="20">
        <f>'Daily Feed Intake'!J59</f>
        <v>100.99692601229594</v>
      </c>
      <c r="I61" s="174">
        <f t="shared" si="18"/>
        <v>1.395801130765143</v>
      </c>
      <c r="J61" s="170">
        <v>1.2</v>
      </c>
      <c r="K61" s="175">
        <f>K60-Dead!E59+'Theoritical Daily Growth'!H61/'Theoritical Daily Growth'!J61</f>
        <v>7319.9317072998347</v>
      </c>
      <c r="L61" s="21">
        <f>K61/Dead!D59</f>
        <v>146.39863414599668</v>
      </c>
      <c r="M61" s="20">
        <f>'Daily Feed Intake'!N59</f>
        <v>106.16790332838669</v>
      </c>
      <c r="N61" s="174">
        <f t="shared" si="19"/>
        <v>1.4771807788987157</v>
      </c>
      <c r="O61" s="170">
        <v>1.2</v>
      </c>
      <c r="P61" s="175">
        <f>P60-Dead!G59+'Theoritical Daily Growth'!M61/'Theoritical Daily Growth'!O61</f>
        <v>7275.6709773160892</v>
      </c>
      <c r="Q61" s="21">
        <f>P61/Dead!F59</f>
        <v>145.51341954632178</v>
      </c>
      <c r="R61" s="19">
        <f t="shared" si="0"/>
        <v>141.54830492544693</v>
      </c>
      <c r="S61" s="20">
        <f>'Daily Feed Intake'!R59</f>
        <v>114.58930227764608</v>
      </c>
      <c r="T61" s="175">
        <f t="shared" si="1"/>
        <v>1.6494308558528392</v>
      </c>
      <c r="U61" s="176">
        <v>1.3</v>
      </c>
      <c r="V61" s="175">
        <f>V60-Dead!I59+'Theoritical Daily Growth'!S61/'Theoritical Daily Growth'!U61</f>
        <v>7035.3481549718981</v>
      </c>
      <c r="W61" s="21">
        <f>V61/Dead!H59</f>
        <v>140.70696309943796</v>
      </c>
      <c r="X61" s="20">
        <f>'Daily Feed Intake'!V59</f>
        <v>106.95248892095228</v>
      </c>
      <c r="Y61" s="175">
        <f t="shared" si="2"/>
        <v>1.550952902231481</v>
      </c>
      <c r="Z61" s="176">
        <v>1.2</v>
      </c>
      <c r="AA61" s="175">
        <f>AA60-Dead!K59+'Theoritical Daily Growth'!X61/'Theoritical Daily Growth'!Z61</f>
        <v>6985.048205366038</v>
      </c>
      <c r="AB61" s="21">
        <f>AA61/Dead!J59</f>
        <v>139.70096410732077</v>
      </c>
      <c r="AC61" s="20">
        <f>'Daily Feed Intake'!Z59</f>
        <v>105.20045346799958</v>
      </c>
      <c r="AD61" s="175">
        <f t="shared" si="3"/>
        <v>1.4863039618392184</v>
      </c>
      <c r="AE61" s="176">
        <v>1.2</v>
      </c>
      <c r="AF61" s="175">
        <f>AF60-Dead!M59+'Theoritical Daily Growth'!AC61/'Theoritical Daily Growth'!AE61</f>
        <v>7165.657561235359</v>
      </c>
      <c r="AG61" s="21">
        <f>AF61/Dead!L59</f>
        <v>143.31315122470718</v>
      </c>
      <c r="AH61" s="72">
        <f t="shared" si="4"/>
        <v>141.24035947715529</v>
      </c>
      <c r="AI61" s="20">
        <f>'Daily Feed Intake'!AH59</f>
        <v>109.11447279434368</v>
      </c>
      <c r="AJ61" s="175">
        <f t="shared" si="5"/>
        <v>1.5716052612869631</v>
      </c>
      <c r="AK61" s="176">
        <v>1.2</v>
      </c>
      <c r="AL61" s="175">
        <f>AL60-Dead!O59+'Theoritical Daily Growth'!AI61/'Theoritical Daily Growth'!AK61</f>
        <v>7033.7963469617798</v>
      </c>
      <c r="AM61" s="21">
        <f>AL61/Dead!N59</f>
        <v>140.67592693923561</v>
      </c>
      <c r="AN61" s="20">
        <f>'Daily Feed Intake'!AL59</f>
        <v>105.4244635720873</v>
      </c>
      <c r="AO61" s="175">
        <f t="shared" si="6"/>
        <v>1.4973316959608716</v>
      </c>
      <c r="AP61" s="176">
        <v>1.2</v>
      </c>
      <c r="AQ61" s="175">
        <f>AQ60-Dead!Q59+'Theoritical Daily Growth'!AN61/'Theoritical Daily Growth'!AP61</f>
        <v>7128.675994125083</v>
      </c>
      <c r="AR61" s="21">
        <f>AQ61/Dead!P59</f>
        <v>142.57351988250167</v>
      </c>
      <c r="AS61" s="20">
        <f>'Daily Feed Intake'!AP59</f>
        <v>99.634384307281508</v>
      </c>
      <c r="AT61" s="175">
        <f t="shared" si="7"/>
        <v>1.4515867520812822</v>
      </c>
      <c r="AU61" s="176">
        <v>1.2</v>
      </c>
      <c r="AV61" s="175">
        <f>AV60-Dead!S59+'Theoritical Daily Growth'!AS61/'Theoritical Daily Growth'!AU61</f>
        <v>6946.8543370648067</v>
      </c>
      <c r="AW61" s="21">
        <f>AV61/Dead!R59</f>
        <v>138.93708674129613</v>
      </c>
      <c r="AX61" s="72">
        <f t="shared" si="8"/>
        <v>140.72884452101113</v>
      </c>
      <c r="AY61" s="20">
        <f>'Daily Feed Intake'!AP59</f>
        <v>99.634384307281508</v>
      </c>
      <c r="AZ61" s="175">
        <f t="shared" si="9"/>
        <v>1.4725283054210483</v>
      </c>
      <c r="BA61" s="176">
        <v>1.2</v>
      </c>
      <c r="BB61" s="175">
        <f>BB60-Dead!U59+'Theoritical Daily Growth'!AY61/'Theoritical Daily Growth'!BA61</f>
        <v>6849.2404771911542</v>
      </c>
      <c r="BC61" s="21">
        <f>BB61/Dead!T59</f>
        <v>136.98480954382308</v>
      </c>
      <c r="BD61" s="20">
        <f>'Daily Feed Intake'!AT59</f>
        <v>99.285200780527873</v>
      </c>
      <c r="BE61" s="175">
        <f t="shared" si="10"/>
        <v>1.4941429268837241</v>
      </c>
      <c r="BF61" s="176">
        <v>1.2</v>
      </c>
      <c r="BG61" s="175">
        <f>BG60-Dead!W59+'Theoritical Daily Growth'!BD61/'Theoritical Daily Growth'!BF61</f>
        <v>6727.6977306494118</v>
      </c>
      <c r="BH61" s="21">
        <f>BG61/Dead!V59</f>
        <v>134.55395461298824</v>
      </c>
      <c r="BI61" s="20">
        <f>'Daily Feed Intake'!AX59</f>
        <v>95.115538666940537</v>
      </c>
      <c r="BJ61" s="175">
        <f t="shared" si="11"/>
        <v>1.3893620381657088</v>
      </c>
      <c r="BK61" s="176">
        <v>1.2</v>
      </c>
      <c r="BL61" s="175">
        <f>BL60-Dead!Y59+'Theoritical Daily Growth'!BI61/'Theoritical Daily Growth'!BK61</f>
        <v>6925.2495279175655</v>
      </c>
      <c r="BM61" s="21">
        <f>BL61/Dead!X59</f>
        <v>138.50499055835132</v>
      </c>
      <c r="BN61" s="72">
        <f t="shared" si="12"/>
        <v>136.68125157172088</v>
      </c>
      <c r="BO61" s="20">
        <f>'Daily Feed Intake'!BB59</f>
        <v>102.08186965040734</v>
      </c>
      <c r="BP61" s="175">
        <f t="shared" si="13"/>
        <v>1.4766034350043593</v>
      </c>
      <c r="BQ61" s="176">
        <v>1.2</v>
      </c>
      <c r="BR61" s="175">
        <f>BR60-Dead!AA59+'Theoritical Daily Growth'!BO61/'Theoritical Daily Growth'!BQ61</f>
        <v>6998.3576855384836</v>
      </c>
      <c r="BS61" s="21">
        <f>BR61/Dead!Z59</f>
        <v>139.96715371076968</v>
      </c>
      <c r="BT61" s="20">
        <f>'Daily Feed Intake'!BF59</f>
        <v>78.036295761575744</v>
      </c>
      <c r="BU61" s="175">
        <f t="shared" si="14"/>
        <v>1.2500226437678459</v>
      </c>
      <c r="BV61" s="176">
        <v>1.2</v>
      </c>
      <c r="BW61" s="175">
        <f>BW60-Dead!AC59+'Theoritical Daily Growth'!BT61/'Theoritical Daily Growth'!BV61</f>
        <v>6307.8208191536887</v>
      </c>
      <c r="BX61" s="21">
        <f>BW61/Dead!AB59</f>
        <v>126.15641638307378</v>
      </c>
      <c r="BY61" s="20">
        <f>'Daily Feed Intake'!BJ59</f>
        <v>82.028418067443539</v>
      </c>
      <c r="BZ61" s="175">
        <f t="shared" si="15"/>
        <v>1.3460331729406776</v>
      </c>
      <c r="CA61" s="176">
        <v>1.35</v>
      </c>
      <c r="CB61" s="175">
        <f>CB60-Dead!AE60+'Theoritical Daily Growth'!BY61/'Theoritical Daily Growth'!CA61</f>
        <v>6154.8477109186124</v>
      </c>
      <c r="CC61" s="21">
        <f>CB61/Dead!AD59</f>
        <v>123.09695421837225</v>
      </c>
      <c r="CD61" s="72">
        <f t="shared" si="16"/>
        <v>129.74017477073858</v>
      </c>
    </row>
    <row r="62" spans="1:82" x14ac:dyDescent="0.45">
      <c r="A62" s="18">
        <v>44227</v>
      </c>
      <c r="B62" s="16">
        <v>53</v>
      </c>
      <c r="C62" s="20">
        <f>'Daily Feed Intake'!F60</f>
        <v>0</v>
      </c>
      <c r="D62" s="174">
        <f t="shared" si="17"/>
        <v>0</v>
      </c>
      <c r="E62" s="170">
        <v>1.35</v>
      </c>
      <c r="F62" s="175">
        <f>F61-Dead!C60+'Theoritical Daily Growth'!C62/'Theoritical Daily Growth'!E62</f>
        <v>6636.6430542011176</v>
      </c>
      <c r="G62" s="21">
        <f>F62/Dead!B61</f>
        <v>132.73286108402235</v>
      </c>
      <c r="H62" s="20">
        <f>'Daily Feed Intake'!J60</f>
        <v>0</v>
      </c>
      <c r="I62" s="174">
        <f t="shared" si="18"/>
        <v>0</v>
      </c>
      <c r="J62" s="170">
        <v>1.2</v>
      </c>
      <c r="K62" s="175">
        <f>K61-Dead!E60+'Theoritical Daily Growth'!H62/'Theoritical Daily Growth'!J62</f>
        <v>7319.9317072998347</v>
      </c>
      <c r="L62" s="21">
        <f>K62/Dead!D60</f>
        <v>146.39863414599668</v>
      </c>
      <c r="M62" s="20">
        <f>'Daily Feed Intake'!N60</f>
        <v>0</v>
      </c>
      <c r="N62" s="174">
        <f t="shared" si="19"/>
        <v>0</v>
      </c>
      <c r="O62" s="170">
        <v>1.2</v>
      </c>
      <c r="P62" s="175">
        <f>P61-Dead!G60+'Theoritical Daily Growth'!M62/'Theoritical Daily Growth'!O62</f>
        <v>7275.6709773160892</v>
      </c>
      <c r="Q62" s="21">
        <f>P62/Dead!F60</f>
        <v>145.51341954632178</v>
      </c>
      <c r="R62" s="19">
        <f t="shared" si="0"/>
        <v>141.54830492544693</v>
      </c>
      <c r="S62" s="20">
        <f>'Daily Feed Intake'!R60</f>
        <v>0</v>
      </c>
      <c r="T62" s="175">
        <f t="shared" si="1"/>
        <v>0</v>
      </c>
      <c r="U62" s="176">
        <v>1.3</v>
      </c>
      <c r="V62" s="175">
        <f>V61-Dead!I60+'Theoritical Daily Growth'!S62/'Theoritical Daily Growth'!U62</f>
        <v>7035.3481549718981</v>
      </c>
      <c r="W62" s="21">
        <f>V62/Dead!H60</f>
        <v>140.70696309943796</v>
      </c>
      <c r="X62" s="20">
        <f>'Daily Feed Intake'!V60</f>
        <v>0</v>
      </c>
      <c r="Y62" s="175">
        <f t="shared" si="2"/>
        <v>0</v>
      </c>
      <c r="Z62" s="176">
        <v>1.2</v>
      </c>
      <c r="AA62" s="175">
        <f>AA61-Dead!K60+'Theoritical Daily Growth'!X62/'Theoritical Daily Growth'!Z62</f>
        <v>6985.048205366038</v>
      </c>
      <c r="AB62" s="21">
        <f>AA62/Dead!J60</f>
        <v>139.70096410732077</v>
      </c>
      <c r="AC62" s="20">
        <f>'Daily Feed Intake'!Z60</f>
        <v>0</v>
      </c>
      <c r="AD62" s="175">
        <f t="shared" si="3"/>
        <v>0</v>
      </c>
      <c r="AE62" s="176">
        <v>1.2</v>
      </c>
      <c r="AF62" s="175">
        <f>AF61-Dead!M60+'Theoritical Daily Growth'!AC62/'Theoritical Daily Growth'!AE62</f>
        <v>7165.657561235359</v>
      </c>
      <c r="AG62" s="21">
        <f>AF62/Dead!L60</f>
        <v>143.31315122470718</v>
      </c>
      <c r="AH62" s="72">
        <f t="shared" si="4"/>
        <v>141.24035947715529</v>
      </c>
      <c r="AI62" s="20">
        <f>'Daily Feed Intake'!AH60</f>
        <v>0</v>
      </c>
      <c r="AJ62" s="175">
        <f t="shared" si="5"/>
        <v>0</v>
      </c>
      <c r="AK62" s="176">
        <v>1.2</v>
      </c>
      <c r="AL62" s="175">
        <f>AL61-Dead!O60+'Theoritical Daily Growth'!AI62/'Theoritical Daily Growth'!AK62</f>
        <v>7033.7963469617798</v>
      </c>
      <c r="AM62" s="21">
        <f>AL62/Dead!N60</f>
        <v>140.67592693923561</v>
      </c>
      <c r="AN62" s="20">
        <f>'Daily Feed Intake'!AL60</f>
        <v>0</v>
      </c>
      <c r="AO62" s="175">
        <f t="shared" si="6"/>
        <v>0</v>
      </c>
      <c r="AP62" s="176">
        <v>1.2</v>
      </c>
      <c r="AQ62" s="175">
        <f>AQ61-Dead!Q60+'Theoritical Daily Growth'!AN62/'Theoritical Daily Growth'!AP62</f>
        <v>7128.675994125083</v>
      </c>
      <c r="AR62" s="21">
        <f>AQ62/Dead!P60</f>
        <v>142.57351988250167</v>
      </c>
      <c r="AS62" s="20">
        <f>'Daily Feed Intake'!AP60</f>
        <v>0</v>
      </c>
      <c r="AT62" s="175">
        <f t="shared" si="7"/>
        <v>0</v>
      </c>
      <c r="AU62" s="176">
        <v>1.2</v>
      </c>
      <c r="AV62" s="175">
        <f>AV61-Dead!S60+'Theoritical Daily Growth'!AS62/'Theoritical Daily Growth'!AU62</f>
        <v>6946.8543370648067</v>
      </c>
      <c r="AW62" s="21">
        <f>AV62/Dead!R60</f>
        <v>138.93708674129613</v>
      </c>
      <c r="AX62" s="72">
        <f t="shared" si="8"/>
        <v>140.72884452101113</v>
      </c>
      <c r="AY62" s="20">
        <f>'Daily Feed Intake'!AP60</f>
        <v>0</v>
      </c>
      <c r="AZ62" s="175">
        <f t="shared" si="9"/>
        <v>0</v>
      </c>
      <c r="BA62" s="176">
        <v>1.2</v>
      </c>
      <c r="BB62" s="175">
        <f>BB61-Dead!U60+'Theoritical Daily Growth'!AY62/'Theoritical Daily Growth'!BA62</f>
        <v>6849.2404771911542</v>
      </c>
      <c r="BC62" s="21">
        <f>BB62/Dead!T60</f>
        <v>136.98480954382308</v>
      </c>
      <c r="BD62" s="20">
        <f>'Daily Feed Intake'!AT60</f>
        <v>0</v>
      </c>
      <c r="BE62" s="175">
        <f t="shared" si="10"/>
        <v>0</v>
      </c>
      <c r="BF62" s="176">
        <v>1.2</v>
      </c>
      <c r="BG62" s="175">
        <f>BG61-Dead!W60+'Theoritical Daily Growth'!BD62/'Theoritical Daily Growth'!BF62</f>
        <v>6727.6977306494118</v>
      </c>
      <c r="BH62" s="21">
        <f>BG62/Dead!V60</f>
        <v>134.55395461298824</v>
      </c>
      <c r="BI62" s="20">
        <f>'Daily Feed Intake'!AX60</f>
        <v>120</v>
      </c>
      <c r="BJ62" s="175">
        <f t="shared" si="11"/>
        <v>1.7327895481057736</v>
      </c>
      <c r="BK62" s="176">
        <v>1.2</v>
      </c>
      <c r="BL62" s="175">
        <f>BL61-Dead!Y60+'Theoritical Daily Growth'!BI62/'Theoritical Daily Growth'!BK62</f>
        <v>7025.2495279175655</v>
      </c>
      <c r="BM62" s="21">
        <f>BL62/Dead!X60</f>
        <v>140.50499055835132</v>
      </c>
      <c r="BN62" s="72">
        <f t="shared" si="12"/>
        <v>137.34791823838756</v>
      </c>
      <c r="BO62" s="20">
        <f>'Daily Feed Intake'!BB60</f>
        <v>0</v>
      </c>
      <c r="BP62" s="175">
        <f t="shared" si="13"/>
        <v>0</v>
      </c>
      <c r="BQ62" s="176">
        <v>1.2</v>
      </c>
      <c r="BR62" s="175">
        <f>BR61-Dead!AA60+'Theoritical Daily Growth'!BO62/'Theoritical Daily Growth'!BQ62</f>
        <v>6998.3576855384836</v>
      </c>
      <c r="BS62" s="21">
        <f>BR62/Dead!Z60</f>
        <v>139.96715371076968</v>
      </c>
      <c r="BT62" s="20">
        <f>'Daily Feed Intake'!BF60</f>
        <v>0</v>
      </c>
      <c r="BU62" s="175">
        <f t="shared" si="14"/>
        <v>0</v>
      </c>
      <c r="BV62" s="176">
        <v>1.2</v>
      </c>
      <c r="BW62" s="175">
        <f>BW61-Dead!AC60+'Theoritical Daily Growth'!BT62/'Theoritical Daily Growth'!BV62</f>
        <v>6307.8208191536887</v>
      </c>
      <c r="BX62" s="21">
        <f>BW62/Dead!AB60</f>
        <v>126.15641638307378</v>
      </c>
      <c r="BY62" s="20">
        <f>'Daily Feed Intake'!BJ60</f>
        <v>-30.699111065277922</v>
      </c>
      <c r="BZ62" s="175">
        <f t="shared" si="15"/>
        <v>-0.49877937695872049</v>
      </c>
      <c r="CA62" s="176">
        <v>1.35</v>
      </c>
      <c r="CB62" s="175">
        <f>CB61-Dead!AE61+'Theoritical Daily Growth'!BY62/'Theoritical Daily Growth'!CA62</f>
        <v>6132.1076286480366</v>
      </c>
      <c r="CC62" s="21">
        <f>CB62/Dead!AD60</f>
        <v>122.64215257296073</v>
      </c>
      <c r="CD62" s="72">
        <f t="shared" si="16"/>
        <v>129.58857422226808</v>
      </c>
    </row>
    <row r="63" spans="1:82" x14ac:dyDescent="0.45">
      <c r="A63" s="18">
        <v>44228</v>
      </c>
      <c r="B63" s="16">
        <v>54</v>
      </c>
      <c r="C63" s="20">
        <f>'Daily Feed Intake'!F61</f>
        <v>117.36633453466186</v>
      </c>
      <c r="D63" s="174">
        <f t="shared" si="17"/>
        <v>1.7684593487420841</v>
      </c>
      <c r="E63" s="170">
        <v>1.35</v>
      </c>
      <c r="F63" s="175">
        <f>F62-Dead!C61+'Theoritical Daily Growth'!C63/'Theoritical Daily Growth'!E63</f>
        <v>6723.5810797823488</v>
      </c>
      <c r="G63" s="21">
        <f>F63/Dead!B62</f>
        <v>134.47162159564698</v>
      </c>
      <c r="H63" s="20">
        <f>'Daily Feed Intake'!J61</f>
        <v>119.73235107059571</v>
      </c>
      <c r="I63" s="174">
        <f t="shared" si="18"/>
        <v>1.6357031166177698</v>
      </c>
      <c r="J63" s="170">
        <v>1.2</v>
      </c>
      <c r="K63" s="175">
        <f>K62-Dead!E61+'Theoritical Daily Growth'!H63/'Theoritical Daily Growth'!J63</f>
        <v>7419.708666525331</v>
      </c>
      <c r="L63" s="21">
        <f>K63/Dead!D61</f>
        <v>148.39417333050662</v>
      </c>
      <c r="M63" s="20">
        <f>'Daily Feed Intake'!N61</f>
        <v>105.4506041975832</v>
      </c>
      <c r="N63" s="174">
        <f t="shared" si="19"/>
        <v>1.4493591659979477</v>
      </c>
      <c r="O63" s="170">
        <v>1.2</v>
      </c>
      <c r="P63" s="175">
        <f>P62-Dead!G61+'Theoritical Daily Growth'!M63/'Theoritical Daily Growth'!O63</f>
        <v>7363.546480814075</v>
      </c>
      <c r="Q63" s="21">
        <f>P63/Dead!F61</f>
        <v>147.27092961628151</v>
      </c>
      <c r="R63" s="19">
        <f t="shared" si="0"/>
        <v>143.37890818081169</v>
      </c>
      <c r="S63" s="20">
        <f>'Daily Feed Intake'!R61</f>
        <v>117.66051736576317</v>
      </c>
      <c r="T63" s="175">
        <f t="shared" si="1"/>
        <v>1.6724192573556178</v>
      </c>
      <c r="U63" s="176">
        <v>1.3</v>
      </c>
      <c r="V63" s="175">
        <f>V62-Dead!I61+'Theoritical Daily Growth'!S63/'Theoritical Daily Growth'!U63</f>
        <v>7125.8562452532542</v>
      </c>
      <c r="W63" s="21">
        <f>V63/Dead!H61</f>
        <v>142.51712490506509</v>
      </c>
      <c r="X63" s="20">
        <f>'Daily Feed Intake'!V61</f>
        <v>112.80634855199423</v>
      </c>
      <c r="Y63" s="175">
        <f t="shared" si="2"/>
        <v>1.6149687909860722</v>
      </c>
      <c r="Z63" s="176">
        <v>1.2</v>
      </c>
      <c r="AA63" s="175">
        <f>AA62-Dead!K61+'Theoritical Daily Growth'!X63/'Theoritical Daily Growth'!Z63</f>
        <v>7079.0534958260332</v>
      </c>
      <c r="AB63" s="21">
        <f>AA63/Dead!J61</f>
        <v>141.58106991652068</v>
      </c>
      <c r="AC63" s="20">
        <f>'Daily Feed Intake'!Z61</f>
        <v>115.4962382768216</v>
      </c>
      <c r="AD63" s="175">
        <f t="shared" si="3"/>
        <v>1.611802368307844</v>
      </c>
      <c r="AE63" s="176">
        <v>1.2</v>
      </c>
      <c r="AF63" s="175">
        <f>AF62-Dead!M61+'Theoritical Daily Growth'!AC63/'Theoritical Daily Growth'!AE63</f>
        <v>7261.9044264660433</v>
      </c>
      <c r="AG63" s="21">
        <f>AF63/Dead!L61</f>
        <v>145.23808852932086</v>
      </c>
      <c r="AH63" s="72">
        <f t="shared" si="4"/>
        <v>143.11209445030221</v>
      </c>
      <c r="AI63" s="20">
        <f>'Daily Feed Intake'!AH61</f>
        <v>113.50148375858183</v>
      </c>
      <c r="AJ63" s="175">
        <f t="shared" si="5"/>
        <v>1.6136589426221921</v>
      </c>
      <c r="AK63" s="176">
        <v>1.2</v>
      </c>
      <c r="AL63" s="175">
        <f>AL62-Dead!O61+'Theoritical Daily Growth'!AI63/'Theoritical Daily Growth'!AK63</f>
        <v>7128.3809167605978</v>
      </c>
      <c r="AM63" s="21">
        <f>AL63/Dead!N61</f>
        <v>142.56761833521196</v>
      </c>
      <c r="AN63" s="20">
        <f>'Daily Feed Intake'!AL61</f>
        <v>111.19522799467158</v>
      </c>
      <c r="AO63" s="175">
        <f t="shared" si="6"/>
        <v>1.5598300173315536</v>
      </c>
      <c r="AP63" s="176">
        <v>1.2</v>
      </c>
      <c r="AQ63" s="175">
        <f>AQ62-Dead!Q61+'Theoritical Daily Growth'!AN63/'Theoritical Daily Growth'!AP63</f>
        <v>7221.3386841206429</v>
      </c>
      <c r="AR63" s="21">
        <f>AQ63/Dead!P61</f>
        <v>144.42677368241286</v>
      </c>
      <c r="AS63" s="20">
        <f>'Daily Feed Intake'!AP61</f>
        <v>98.453322378556024</v>
      </c>
      <c r="AT63" s="175">
        <f t="shared" si="7"/>
        <v>1.4172360265747941</v>
      </c>
      <c r="AU63" s="176">
        <v>1.2</v>
      </c>
      <c r="AV63" s="175">
        <f>AV62-Dead!S61+'Theoritical Daily Growth'!AS63/'Theoritical Daily Growth'!AU63</f>
        <v>7028.8987723802702</v>
      </c>
      <c r="AW63" s="21">
        <f>AV63/Dead!R61</f>
        <v>140.57797544760541</v>
      </c>
      <c r="AX63" s="72">
        <f t="shared" si="8"/>
        <v>142.52412248841009</v>
      </c>
      <c r="AY63" s="20">
        <f>'Daily Feed Intake'!AP61</f>
        <v>98.453322378556024</v>
      </c>
      <c r="AZ63" s="175">
        <f t="shared" si="9"/>
        <v>1.4374341608594143</v>
      </c>
      <c r="BA63" s="176">
        <v>1.2</v>
      </c>
      <c r="BB63" s="175">
        <f>BB62-Dead!U61+'Theoritical Daily Growth'!AY63/'Theoritical Daily Growth'!BA63</f>
        <v>6931.2849125066177</v>
      </c>
      <c r="BC63" s="21">
        <f>BB63/Dead!T61</f>
        <v>138.62569825013236</v>
      </c>
      <c r="BD63" s="20">
        <f>'Daily Feed Intake'!AT61</f>
        <v>108.09694977919277</v>
      </c>
      <c r="BE63" s="175">
        <f t="shared" si="10"/>
        <v>1.6067450427615804</v>
      </c>
      <c r="BF63" s="176">
        <v>1.2</v>
      </c>
      <c r="BG63" s="175">
        <f>BG62-Dead!W61+'Theoritical Daily Growth'!BD63/'Theoritical Daily Growth'!BF63</f>
        <v>6817.7785221320728</v>
      </c>
      <c r="BH63" s="21">
        <f>BG63/Dead!V61</f>
        <v>136.35557044264146</v>
      </c>
      <c r="BI63" s="20">
        <f>'Daily Feed Intake'!AX61</f>
        <v>110.05853959124987</v>
      </c>
      <c r="BJ63" s="175">
        <f t="shared" si="11"/>
        <v>1.5666139566130624</v>
      </c>
      <c r="BK63" s="176">
        <v>1.2</v>
      </c>
      <c r="BL63" s="175">
        <f>BL62-Dead!Y61+'Theoritical Daily Growth'!BI63/'Theoritical Daily Growth'!BK63</f>
        <v>7116.9649775769403</v>
      </c>
      <c r="BM63" s="21">
        <f>BL63/Dead!X61</f>
        <v>142.3392995515388</v>
      </c>
      <c r="BN63" s="72">
        <f t="shared" si="12"/>
        <v>139.10685608143754</v>
      </c>
      <c r="BO63" s="20">
        <f>'Daily Feed Intake'!BB61</f>
        <v>109.16866041043622</v>
      </c>
      <c r="BP63" s="175">
        <f t="shared" si="13"/>
        <v>1.5599182739119501</v>
      </c>
      <c r="BQ63" s="176">
        <v>1.2</v>
      </c>
      <c r="BR63" s="175">
        <f>BR62-Dead!AA61+'Theoritical Daily Growth'!BO63/'Theoritical Daily Growth'!BQ63</f>
        <v>7089.3315692138467</v>
      </c>
      <c r="BS63" s="21">
        <f>BR63/Dead!Z61</f>
        <v>141.78663138427694</v>
      </c>
      <c r="BT63" s="20">
        <f>'Daily Feed Intake'!BF61</f>
        <v>105.27969371970713</v>
      </c>
      <c r="BU63" s="175">
        <f t="shared" si="14"/>
        <v>1.6690343105502536</v>
      </c>
      <c r="BV63" s="176">
        <v>1.2</v>
      </c>
      <c r="BW63" s="175">
        <f>BW62-Dead!AC61+'Theoritical Daily Growth'!BT63/'Theoritical Daily Growth'!BV63</f>
        <v>6395.553897253445</v>
      </c>
      <c r="BX63" s="21">
        <f>BW63/Dead!AB61</f>
        <v>127.9110779450689</v>
      </c>
      <c r="BY63" s="20">
        <f>'Daily Feed Intake'!BJ61</f>
        <v>98.708681035371768</v>
      </c>
      <c r="BZ63" s="175">
        <f t="shared" si="15"/>
        <v>1.6097023570529592</v>
      </c>
      <c r="CA63" s="176">
        <v>1.35</v>
      </c>
      <c r="CB63" s="175">
        <f>CB62-Dead!AE62+'Theoritical Daily Growth'!BY63/'Theoritical Daily Growth'!CA63</f>
        <v>6205.2251701557198</v>
      </c>
      <c r="CC63" s="21">
        <f>CB63/Dead!AD61</f>
        <v>124.10450340311439</v>
      </c>
      <c r="CD63" s="72">
        <f t="shared" si="16"/>
        <v>131.26740424415343</v>
      </c>
    </row>
    <row r="64" spans="1:82" x14ac:dyDescent="0.45">
      <c r="A64" s="18">
        <v>44229</v>
      </c>
      <c r="B64" s="16">
        <v>55</v>
      </c>
      <c r="C64" s="20">
        <f>'Daily Feed Intake'!F62</f>
        <v>88.54589781640874</v>
      </c>
      <c r="D64" s="174">
        <f t="shared" si="17"/>
        <v>1.3169454902933229</v>
      </c>
      <c r="E64" s="170">
        <v>1.35</v>
      </c>
      <c r="F64" s="175">
        <f>F63-Dead!C62+'Theoritical Daily Growth'!C64/'Theoritical Daily Growth'!E64</f>
        <v>6789.1706337204296</v>
      </c>
      <c r="G64" s="21">
        <f>F64/Dead!B63</f>
        <v>135.78341267440859</v>
      </c>
      <c r="H64" s="20">
        <f>'Daily Feed Intake'!J62</f>
        <v>105.86813652745388</v>
      </c>
      <c r="I64" s="174">
        <f t="shared" si="18"/>
        <v>1.4268503156341881</v>
      </c>
      <c r="J64" s="170">
        <v>1.2</v>
      </c>
      <c r="K64" s="175">
        <f>K63-Dead!E62+'Theoritical Daily Growth'!H64/'Theoritical Daily Growth'!J64</f>
        <v>7507.932113631543</v>
      </c>
      <c r="L64" s="21">
        <f>K64/Dead!D62</f>
        <v>150.15864227263086</v>
      </c>
      <c r="M64" s="20">
        <f>'Daily Feed Intake'!N62</f>
        <v>116.98092007631969</v>
      </c>
      <c r="N64" s="174">
        <f t="shared" si="19"/>
        <v>1.5886491703572012</v>
      </c>
      <c r="O64" s="170">
        <v>1.2</v>
      </c>
      <c r="P64" s="175">
        <f>P63-Dead!G62+'Theoritical Daily Growth'!M64/'Theoritical Daily Growth'!O64</f>
        <v>7461.0305808776748</v>
      </c>
      <c r="Q64" s="21">
        <f>P64/Dead!F62</f>
        <v>149.22061161755349</v>
      </c>
      <c r="R64" s="19">
        <f t="shared" si="0"/>
        <v>145.05422218819763</v>
      </c>
      <c r="S64" s="20">
        <f>'Daily Feed Intake'!R62</f>
        <v>107.42656910233949</v>
      </c>
      <c r="T64" s="175">
        <f t="shared" si="1"/>
        <v>1.5075601500366995</v>
      </c>
      <c r="U64" s="176">
        <v>1.3</v>
      </c>
      <c r="V64" s="175">
        <f>V63-Dead!I62+'Theoritical Daily Growth'!S64/'Theoritical Daily Growth'!U64</f>
        <v>7208.4920676396696</v>
      </c>
      <c r="W64" s="21">
        <f>V64/Dead!H62</f>
        <v>144.16984135279338</v>
      </c>
      <c r="X64" s="20">
        <f>'Daily Feed Intake'!V62</f>
        <v>115.31072864062661</v>
      </c>
      <c r="Y64" s="175">
        <f t="shared" si="2"/>
        <v>1.6289003707715497</v>
      </c>
      <c r="Z64" s="176">
        <v>1.2</v>
      </c>
      <c r="AA64" s="175">
        <f>AA63-Dead!K62+'Theoritical Daily Growth'!X64/'Theoritical Daily Growth'!Z64</f>
        <v>7175.1457696932221</v>
      </c>
      <c r="AB64" s="21">
        <f>AA64/Dead!J62</f>
        <v>143.50291539386444</v>
      </c>
      <c r="AC64" s="20">
        <f>'Daily Feed Intake'!Z62</f>
        <v>107.26167164794394</v>
      </c>
      <c r="AD64" s="175">
        <f t="shared" si="3"/>
        <v>1.4770460384610447</v>
      </c>
      <c r="AE64" s="176">
        <v>1.2</v>
      </c>
      <c r="AF64" s="175">
        <f>AF63-Dead!M62+'Theoritical Daily Growth'!AC64/'Theoritical Daily Growth'!AE64</f>
        <v>7351.2891528393302</v>
      </c>
      <c r="AG64" s="21">
        <f>AF64/Dead!L62</f>
        <v>147.02578305678659</v>
      </c>
      <c r="AH64" s="72">
        <f t="shared" si="4"/>
        <v>144.8995132678148</v>
      </c>
      <c r="AI64" s="20">
        <f>'Daily Feed Intake'!AH62</f>
        <v>102.20595552823035</v>
      </c>
      <c r="AJ64" s="175">
        <f t="shared" si="5"/>
        <v>1.4337891973185481</v>
      </c>
      <c r="AK64" s="176">
        <v>1.2</v>
      </c>
      <c r="AL64" s="175">
        <f>AL63-Dead!O62+'Theoritical Daily Growth'!AI64/'Theoritical Daily Growth'!AK64</f>
        <v>7213.5525463674567</v>
      </c>
      <c r="AM64" s="21">
        <f>AL64/Dead!N62</f>
        <v>144.27105092734914</v>
      </c>
      <c r="AN64" s="20">
        <f>'Daily Feed Intake'!AL62</f>
        <v>102.20595552823035</v>
      </c>
      <c r="AO64" s="175">
        <f t="shared" si="6"/>
        <v>1.4153325304209323</v>
      </c>
      <c r="AP64" s="176">
        <v>1.2</v>
      </c>
      <c r="AQ64" s="175">
        <f>AQ63-Dead!Q62+'Theoritical Daily Growth'!AN64/'Theoritical Daily Growth'!AP64</f>
        <v>7306.5103137275019</v>
      </c>
      <c r="AR64" s="21">
        <f>AQ64/Dead!P62</f>
        <v>146.13020627455003</v>
      </c>
      <c r="AS64" s="20">
        <f>'Daily Feed Intake'!AP62</f>
        <v>102.03758857964466</v>
      </c>
      <c r="AT64" s="175">
        <f t="shared" si="7"/>
        <v>1.451686699210929</v>
      </c>
      <c r="AU64" s="176">
        <v>1.2</v>
      </c>
      <c r="AV64" s="175">
        <f>AV63-Dead!S62+'Theoritical Daily Growth'!AS64/'Theoritical Daily Growth'!AU64</f>
        <v>7113.930096196641</v>
      </c>
      <c r="AW64" s="21">
        <f>AV64/Dead!R62</f>
        <v>142.27860192393283</v>
      </c>
      <c r="AX64" s="72">
        <f t="shared" si="8"/>
        <v>144.22661970861066</v>
      </c>
      <c r="AY64" s="20">
        <f>'Daily Feed Intake'!AP62</f>
        <v>102.03758857964466</v>
      </c>
      <c r="AZ64" s="175">
        <f t="shared" si="9"/>
        <v>1.4721309233087632</v>
      </c>
      <c r="BA64" s="176">
        <v>1.2</v>
      </c>
      <c r="BB64" s="175">
        <f>BB63-Dead!U62+'Theoritical Daily Growth'!AY64/'Theoritical Daily Growth'!BA64</f>
        <v>7016.3162363229885</v>
      </c>
      <c r="BC64" s="21">
        <f>BB64/Dead!T62</f>
        <v>140.32632472645977</v>
      </c>
      <c r="BD64" s="20">
        <f>'Daily Feed Intake'!AT62</f>
        <v>101.79110609017151</v>
      </c>
      <c r="BE64" s="175">
        <f t="shared" si="10"/>
        <v>1.4930245351874403</v>
      </c>
      <c r="BF64" s="176">
        <v>1.2</v>
      </c>
      <c r="BG64" s="175">
        <f>BG63-Dead!W62+'Theoritical Daily Growth'!BD64/'Theoritical Daily Growth'!BF64</f>
        <v>6902.6044438738827</v>
      </c>
      <c r="BH64" s="21">
        <f>BG64/Dead!V62</f>
        <v>138.05208887747764</v>
      </c>
      <c r="BI64" s="20">
        <f>'Daily Feed Intake'!AX62</f>
        <v>107.00831878401972</v>
      </c>
      <c r="BJ64" s="175">
        <f t="shared" si="11"/>
        <v>1.503566746796779</v>
      </c>
      <c r="BK64" s="176">
        <v>1.2</v>
      </c>
      <c r="BL64" s="175">
        <f>BL63-Dead!Y62+'Theoritical Daily Growth'!BI64/'Theoritical Daily Growth'!BK64</f>
        <v>7206.1385765636232</v>
      </c>
      <c r="BM64" s="21">
        <f>BL64/Dead!X62</f>
        <v>144.12277153127246</v>
      </c>
      <c r="BN64" s="72">
        <f t="shared" si="12"/>
        <v>140.83372837840329</v>
      </c>
      <c r="BO64" s="20">
        <f>'Daily Feed Intake'!BB62</f>
        <v>106.12556976384448</v>
      </c>
      <c r="BP64" s="175">
        <f t="shared" si="13"/>
        <v>1.4969756842056268</v>
      </c>
      <c r="BQ64" s="176">
        <v>1.2</v>
      </c>
      <c r="BR64" s="175">
        <f>BR63-Dead!AA62+'Theoritical Daily Growth'!BO64/'Theoritical Daily Growth'!BQ64</f>
        <v>7177.7695440170501</v>
      </c>
      <c r="BS64" s="21">
        <f>BR64/Dead!Z62</f>
        <v>143.55539088034101</v>
      </c>
      <c r="BT64" s="20">
        <f>'Daily Feed Intake'!BF62</f>
        <v>89.146155512014019</v>
      </c>
      <c r="BU64" s="175">
        <f t="shared" si="14"/>
        <v>1.3938770111889387</v>
      </c>
      <c r="BV64" s="176">
        <v>1.2</v>
      </c>
      <c r="BW64" s="175">
        <f>BW63-Dead!AC62+'Theoritical Daily Growth'!BT64/'Theoritical Daily Growth'!BV64</f>
        <v>6469.8423601801233</v>
      </c>
      <c r="BX64" s="21">
        <f>BW64/Dead!AB62</f>
        <v>129.39684720360248</v>
      </c>
      <c r="BY64" s="20">
        <f>'Daily Feed Intake'!BJ62</f>
        <v>80.254141487057851</v>
      </c>
      <c r="BZ64" s="175">
        <f t="shared" si="15"/>
        <v>1.2933316565697466</v>
      </c>
      <c r="CA64" s="176">
        <v>1.35</v>
      </c>
      <c r="CB64" s="175">
        <f>CB63-Dead!AE63+'Theoritical Daily Growth'!BY64/'Theoritical Daily Growth'!CA64</f>
        <v>6264.6726823683548</v>
      </c>
      <c r="CC64" s="21">
        <f>CB64/Dead!AD62</f>
        <v>125.2934536473671</v>
      </c>
      <c r="CD64" s="72">
        <f t="shared" si="16"/>
        <v>132.74856391043684</v>
      </c>
    </row>
    <row r="65" spans="1:82" x14ac:dyDescent="0.45">
      <c r="A65" s="18">
        <v>44230</v>
      </c>
      <c r="B65" s="16">
        <v>56</v>
      </c>
      <c r="C65" s="20">
        <f>'Daily Feed Intake'!F63</f>
        <v>101.14680941276235</v>
      </c>
      <c r="D65" s="174">
        <f t="shared" si="17"/>
        <v>1.4898257072872307</v>
      </c>
      <c r="E65" s="170">
        <v>1.35</v>
      </c>
      <c r="F65" s="175">
        <f>F64-Dead!C63+'Theoritical Daily Growth'!C65/'Theoritical Daily Growth'!E65</f>
        <v>6864.0941962484021</v>
      </c>
      <c r="G65" s="21">
        <f>F65/Dead!B64</f>
        <v>137.28188392496804</v>
      </c>
      <c r="H65" s="20">
        <f>'Daily Feed Intake'!J63</f>
        <v>116.84174263302947</v>
      </c>
      <c r="I65" s="174">
        <f t="shared" si="18"/>
        <v>1.5562439945466395</v>
      </c>
      <c r="J65" s="170">
        <v>1.2</v>
      </c>
      <c r="K65" s="175">
        <f>K64-Dead!E63+'Theoritical Daily Growth'!H65/'Theoritical Daily Growth'!J65</f>
        <v>7605.3002324924009</v>
      </c>
      <c r="L65" s="21">
        <f>K65/Dead!D63</f>
        <v>152.10600464984802</v>
      </c>
      <c r="M65" s="20">
        <f>'Daily Feed Intake'!N63</f>
        <v>94.444880220479121</v>
      </c>
      <c r="N65" s="174">
        <f t="shared" si="19"/>
        <v>1.2658422880953952</v>
      </c>
      <c r="O65" s="170">
        <v>1.2</v>
      </c>
      <c r="P65" s="175">
        <f>P64-Dead!G63+'Theoritical Daily Growth'!M65/'Theoritical Daily Growth'!O65</f>
        <v>7539.7346477280744</v>
      </c>
      <c r="Q65" s="21">
        <f>P65/Dead!F63</f>
        <v>150.7946929545615</v>
      </c>
      <c r="R65" s="19">
        <f t="shared" si="0"/>
        <v>146.72752717645918</v>
      </c>
      <c r="S65" s="20">
        <f>'Daily Feed Intake'!R63</f>
        <v>110.08554055446768</v>
      </c>
      <c r="T65" s="175">
        <f t="shared" si="1"/>
        <v>1.5271646208596552</v>
      </c>
      <c r="U65" s="176">
        <v>1.3</v>
      </c>
      <c r="V65" s="175">
        <f>V64-Dead!I63+'Theoritical Daily Growth'!S65/'Theoritical Daily Growth'!U65</f>
        <v>7293.1732526815676</v>
      </c>
      <c r="W65" s="21">
        <f>V65/Dead!H63</f>
        <v>145.86346505363136</v>
      </c>
      <c r="X65" s="20">
        <f>'Daily Feed Intake'!V63</f>
        <v>101.33566938060393</v>
      </c>
      <c r="Y65" s="175">
        <f t="shared" si="2"/>
        <v>1.4123151310546351</v>
      </c>
      <c r="Z65" s="176">
        <v>1.2</v>
      </c>
      <c r="AA65" s="175">
        <f>AA64-Dead!K63+'Theoritical Daily Growth'!X65/'Theoritical Daily Growth'!Z65</f>
        <v>7259.5921608437257</v>
      </c>
      <c r="AB65" s="21">
        <f>AA65/Dead!J63</f>
        <v>145.1918432168745</v>
      </c>
      <c r="AC65" s="20">
        <f>'Daily Feed Intake'!Z63</f>
        <v>107.4368751932392</v>
      </c>
      <c r="AD65" s="175">
        <f t="shared" si="3"/>
        <v>1.4614698586810893</v>
      </c>
      <c r="AE65" s="176">
        <v>1.2</v>
      </c>
      <c r="AF65" s="175">
        <f>AF64-Dead!M63+'Theoritical Daily Growth'!AC65/'Theoritical Daily Growth'!AE65</f>
        <v>7440.8198821670294</v>
      </c>
      <c r="AG65" s="21">
        <f>AF65/Dead!L63</f>
        <v>148.81639764334059</v>
      </c>
      <c r="AH65" s="72">
        <f t="shared" si="4"/>
        <v>146.62390197128215</v>
      </c>
      <c r="AI65" s="20">
        <f>'Daily Feed Intake'!AH63</f>
        <v>104.52246131775797</v>
      </c>
      <c r="AJ65" s="175">
        <f t="shared" si="5"/>
        <v>1.4489734516509838</v>
      </c>
      <c r="AK65" s="176">
        <v>1.2</v>
      </c>
      <c r="AL65" s="175">
        <f>AL64-Dead!O63+'Theoritical Daily Growth'!AI65/'Theoritical Daily Growth'!AK65</f>
        <v>7300.6545974655883</v>
      </c>
      <c r="AM65" s="21">
        <f>AL65/Dead!N63</f>
        <v>146.01309194931176</v>
      </c>
      <c r="AN65" s="20">
        <f>'Daily Feed Intake'!AL63</f>
        <v>97.788194487140061</v>
      </c>
      <c r="AO65" s="175">
        <f t="shared" si="6"/>
        <v>1.338370717186496</v>
      </c>
      <c r="AP65" s="176">
        <v>1.2</v>
      </c>
      <c r="AQ65" s="175">
        <f>AQ64-Dead!Q63+'Theoritical Daily Growth'!AN65/'Theoritical Daily Growth'!AP65</f>
        <v>7388.0004758001187</v>
      </c>
      <c r="AR65" s="21">
        <f>AQ65/Dead!P63</f>
        <v>147.76000951600238</v>
      </c>
      <c r="AS65" s="20">
        <f>'Daily Feed Intake'!AP63</f>
        <v>88.522132073533953</v>
      </c>
      <c r="AT65" s="175">
        <f t="shared" si="7"/>
        <v>1.244349197651816</v>
      </c>
      <c r="AU65" s="176">
        <v>1.2</v>
      </c>
      <c r="AV65" s="175">
        <f>AV64-Dead!S63+'Theoritical Daily Growth'!AS65/'Theoritical Daily Growth'!AU65</f>
        <v>7187.6985395912525</v>
      </c>
      <c r="AW65" s="21">
        <f>AV65/Dead!R63</f>
        <v>143.75397079182505</v>
      </c>
      <c r="AX65" s="72">
        <f t="shared" si="8"/>
        <v>145.84235741904641</v>
      </c>
      <c r="AY65" s="20">
        <f>'Daily Feed Intake'!AP63</f>
        <v>88.522132073533953</v>
      </c>
      <c r="AZ65" s="175">
        <f t="shared" si="9"/>
        <v>1.2616610924014648</v>
      </c>
      <c r="BA65" s="176">
        <v>1.2</v>
      </c>
      <c r="BB65" s="175">
        <f>BB64-Dead!U63+'Theoritical Daily Growth'!AY65/'Theoritical Daily Growth'!BA65</f>
        <v>7090.0846797176</v>
      </c>
      <c r="BC65" s="21">
        <f>BB65/Dead!T63</f>
        <v>141.801693594352</v>
      </c>
      <c r="BD65" s="20">
        <f>'Daily Feed Intake'!AT63</f>
        <v>89.148608400944852</v>
      </c>
      <c r="BE65" s="175">
        <f t="shared" si="10"/>
        <v>1.2915213254044271</v>
      </c>
      <c r="BF65" s="176">
        <v>1.2</v>
      </c>
      <c r="BG65" s="175">
        <f>BG64-Dead!W63+'Theoritical Daily Growth'!BD65/'Theoritical Daily Growth'!BF65</f>
        <v>6976.89495087467</v>
      </c>
      <c r="BH65" s="21">
        <f>BG65/Dead!V63</f>
        <v>139.5378990174934</v>
      </c>
      <c r="BI65" s="20">
        <f>'Daily Feed Intake'!AX63</f>
        <v>93.07178802505905</v>
      </c>
      <c r="BJ65" s="175">
        <f t="shared" si="11"/>
        <v>1.2915625620599986</v>
      </c>
      <c r="BK65" s="176">
        <v>1.2</v>
      </c>
      <c r="BL65" s="175">
        <f>BL64-Dead!Y63+'Theoritical Daily Growth'!BI65/'Theoritical Daily Growth'!BK65</f>
        <v>7283.6983999178392</v>
      </c>
      <c r="BM65" s="21">
        <f>BL65/Dead!X63</f>
        <v>145.67396799835677</v>
      </c>
      <c r="BN65" s="72">
        <f t="shared" si="12"/>
        <v>142.33785353673406</v>
      </c>
      <c r="BO65" s="20">
        <f>'Daily Feed Intake'!BB63</f>
        <v>92.426504073424766</v>
      </c>
      <c r="BP65" s="175">
        <f t="shared" si="13"/>
        <v>1.2876772304631297</v>
      </c>
      <c r="BQ65" s="176">
        <v>1.2</v>
      </c>
      <c r="BR65" s="175">
        <f>BR64-Dead!AA63+'Theoritical Daily Growth'!BO65/'Theoritical Daily Growth'!BQ65</f>
        <v>7254.7916307449041</v>
      </c>
      <c r="BS65" s="21">
        <f>BR65/Dead!Z63</f>
        <v>145.09583261489809</v>
      </c>
      <c r="BT65" s="20">
        <f>'Daily Feed Intake'!BF63</f>
        <v>81.161910900278428</v>
      </c>
      <c r="BU65" s="175">
        <f t="shared" si="14"/>
        <v>1.2544650453897435</v>
      </c>
      <c r="BV65" s="176">
        <v>1.2</v>
      </c>
      <c r="BW65" s="175">
        <f>BW64-Dead!AC63+'Theoritical Daily Growth'!BT65/'Theoritical Daily Growth'!BV65</f>
        <v>6537.4772859303557</v>
      </c>
      <c r="BX65" s="21">
        <f>BW65/Dead!AB63</f>
        <v>130.74954571860712</v>
      </c>
      <c r="BY65" s="20">
        <f>'Daily Feed Intake'!BJ63</f>
        <v>81.533271114777762</v>
      </c>
      <c r="BZ65" s="175">
        <f t="shared" si="15"/>
        <v>1.3014769525668843</v>
      </c>
      <c r="CA65" s="176">
        <v>1.35</v>
      </c>
      <c r="CB65" s="175">
        <f>CB64-Dead!AE64+'Theoritical Daily Growth'!BY65/'Theoritical Daily Growth'!CA65</f>
        <v>6325.0676980089311</v>
      </c>
      <c r="CC65" s="21">
        <f>CB65/Dead!AD63</f>
        <v>126.50135396017862</v>
      </c>
      <c r="CD65" s="72">
        <f t="shared" si="16"/>
        <v>134.11557743122793</v>
      </c>
    </row>
    <row r="66" spans="1:82" x14ac:dyDescent="0.45">
      <c r="A66" s="18">
        <v>44231</v>
      </c>
      <c r="B66" s="16">
        <v>57</v>
      </c>
      <c r="C66" s="20">
        <f>'Daily Feed Intake'!F64</f>
        <v>104.35859656561374</v>
      </c>
      <c r="D66" s="174">
        <f t="shared" si="17"/>
        <v>1.5203549599108261</v>
      </c>
      <c r="E66" s="170">
        <v>1.35</v>
      </c>
      <c r="F66" s="175">
        <f>F65-Dead!C64+'Theoritical Daily Growth'!C66/'Theoritical Daily Growth'!E66</f>
        <v>6941.3968603710791</v>
      </c>
      <c r="G66" s="21">
        <f>F66/Dead!B65</f>
        <v>138.82793720742157</v>
      </c>
      <c r="H66" s="20">
        <f>'Daily Feed Intake'!J64</f>
        <v>95.847360610557558</v>
      </c>
      <c r="I66" s="174">
        <f t="shared" si="18"/>
        <v>1.2602705702671066</v>
      </c>
      <c r="J66" s="170">
        <v>1.2</v>
      </c>
      <c r="K66" s="175">
        <f>K65-Dead!E64+'Theoritical Daily Growth'!H66/'Theoritical Daily Growth'!J66</f>
        <v>7685.1730330011987</v>
      </c>
      <c r="L66" s="21">
        <f>K66/Dead!D64</f>
        <v>153.70346066002398</v>
      </c>
      <c r="M66" s="20">
        <f>'Daily Feed Intake'!N64</f>
        <v>111.14617341530634</v>
      </c>
      <c r="N66" s="174">
        <f t="shared" si="19"/>
        <v>1.4741390593738957</v>
      </c>
      <c r="O66" s="170">
        <v>1.2</v>
      </c>
      <c r="P66" s="175">
        <f>P65-Dead!G64+'Theoritical Daily Growth'!M66/'Theoritical Daily Growth'!O66</f>
        <v>7632.3564589074967</v>
      </c>
      <c r="Q66" s="21">
        <f>P66/Dead!F64</f>
        <v>152.64712917814992</v>
      </c>
      <c r="R66" s="19">
        <f t="shared" si="0"/>
        <v>148.39284234853184</v>
      </c>
      <c r="S66" s="20">
        <f>'Daily Feed Intake'!R64</f>
        <v>117.50592600226734</v>
      </c>
      <c r="T66" s="175">
        <f t="shared" si="1"/>
        <v>1.6111769449472839</v>
      </c>
      <c r="U66" s="176">
        <v>1.3</v>
      </c>
      <c r="V66" s="175">
        <f>V65-Dead!I64+'Theoritical Daily Growth'!S66/'Theoritical Daily Growth'!U66</f>
        <v>7383.5624265294655</v>
      </c>
      <c r="W66" s="21">
        <f>V66/Dead!H64</f>
        <v>147.67124853058931</v>
      </c>
      <c r="X66" s="20">
        <f>'Daily Feed Intake'!V64</f>
        <v>110.7554364629496</v>
      </c>
      <c r="Y66" s="175">
        <f t="shared" si="2"/>
        <v>1.5256426808703447</v>
      </c>
      <c r="Z66" s="176">
        <v>1.2</v>
      </c>
      <c r="AA66" s="175">
        <f>AA65-Dead!K64+'Theoritical Daily Growth'!X66/'Theoritical Daily Growth'!Z66</f>
        <v>7351.8883578961841</v>
      </c>
      <c r="AB66" s="21">
        <f>AA66/Dead!J64</f>
        <v>147.03776715792367</v>
      </c>
      <c r="AC66" s="20">
        <f>'Daily Feed Intake'!Z64</f>
        <v>110.44625373595795</v>
      </c>
      <c r="AD66" s="175">
        <f t="shared" si="3"/>
        <v>1.484329085839827</v>
      </c>
      <c r="AE66" s="176">
        <v>1.2</v>
      </c>
      <c r="AF66" s="175">
        <f>AF65-Dead!M64+'Theoritical Daily Growth'!AC66/'Theoritical Daily Growth'!AE66</f>
        <v>7532.8584269469948</v>
      </c>
      <c r="AG66" s="21">
        <f>AF66/Dead!L64</f>
        <v>150.65716853893989</v>
      </c>
      <c r="AH66" s="72">
        <f t="shared" si="4"/>
        <v>148.45539474248429</v>
      </c>
      <c r="AI66" s="20">
        <f>'Daily Feed Intake'!AH64</f>
        <v>110.65197663695051</v>
      </c>
      <c r="AJ66" s="175">
        <f t="shared" si="5"/>
        <v>1.5156445926830064</v>
      </c>
      <c r="AK66" s="176">
        <v>1.2</v>
      </c>
      <c r="AL66" s="175">
        <f>AL65-Dead!O64+'Theoritical Daily Growth'!AI66/'Theoritical Daily Growth'!AK66</f>
        <v>7392.8645779963799</v>
      </c>
      <c r="AM66" s="21">
        <f>AL66/Dead!N64</f>
        <v>147.8572915599276</v>
      </c>
      <c r="AN66" s="20">
        <f>'Daily Feed Intake'!AL64</f>
        <v>118.33949584998463</v>
      </c>
      <c r="AO66" s="175">
        <f t="shared" si="6"/>
        <v>1.601779754043241</v>
      </c>
      <c r="AP66" s="176">
        <v>1.2</v>
      </c>
      <c r="AQ66" s="175">
        <f>AQ65-Dead!Q64+'Theoritical Daily Growth'!AN66/'Theoritical Daily Growth'!AP66</f>
        <v>7486.6167223417724</v>
      </c>
      <c r="AR66" s="21">
        <f>AQ66/Dead!P64</f>
        <v>149.73233444683544</v>
      </c>
      <c r="AS66" s="20">
        <f>'Daily Feed Intake'!AP64</f>
        <v>107.33696210331725</v>
      </c>
      <c r="AT66" s="175">
        <f t="shared" si="7"/>
        <v>1.4933425701159309</v>
      </c>
      <c r="AU66" s="176">
        <v>1.2</v>
      </c>
      <c r="AV66" s="175">
        <f>AV65-Dead!S64+'Theoritical Daily Growth'!AS66/'Theoritical Daily Growth'!AU66</f>
        <v>7277.1460080106835</v>
      </c>
      <c r="AW66" s="21">
        <f>AV66/Dead!R64</f>
        <v>145.54292016021367</v>
      </c>
      <c r="AX66" s="72">
        <f t="shared" si="8"/>
        <v>147.71084872232558</v>
      </c>
      <c r="AY66" s="20">
        <f>'Daily Feed Intake'!AP64</f>
        <v>107.33696210331725</v>
      </c>
      <c r="AZ66" s="175">
        <f t="shared" si="9"/>
        <v>1.5139023996479617</v>
      </c>
      <c r="BA66" s="176">
        <v>1.2</v>
      </c>
      <c r="BB66" s="175">
        <f>BB65-Dead!U64+'Theoritical Daily Growth'!AY66/'Theoritical Daily Growth'!BA66</f>
        <v>7179.5321481370311</v>
      </c>
      <c r="BC66" s="21">
        <f>BB66/Dead!T64</f>
        <v>143.59064296274062</v>
      </c>
      <c r="BD66" s="20">
        <f>'Daily Feed Intake'!AT64</f>
        <v>104.12241963643832</v>
      </c>
      <c r="BE66" s="175">
        <f t="shared" si="10"/>
        <v>1.4923890981529662</v>
      </c>
      <c r="BF66" s="176">
        <v>1.2</v>
      </c>
      <c r="BG66" s="175">
        <f>BG65-Dead!W64+'Theoritical Daily Growth'!BD66/'Theoritical Daily Growth'!BF66</f>
        <v>7063.6636339050356</v>
      </c>
      <c r="BH66" s="21">
        <f>BG66/Dead!V64</f>
        <v>141.27327267810071</v>
      </c>
      <c r="BI66" s="20">
        <f>'Daily Feed Intake'!AX64</f>
        <v>118.24381226250385</v>
      </c>
      <c r="BJ66" s="175">
        <f t="shared" si="11"/>
        <v>1.6234034657975083</v>
      </c>
      <c r="BK66" s="176">
        <v>1.2</v>
      </c>
      <c r="BL66" s="175">
        <f>BL65-Dead!Y64+'Theoritical Daily Growth'!BI66/'Theoritical Daily Growth'!BK66</f>
        <v>7382.2349101365926</v>
      </c>
      <c r="BM66" s="21">
        <f>BL66/Dead!X64</f>
        <v>147.64469820273186</v>
      </c>
      <c r="BN66" s="72">
        <f t="shared" si="12"/>
        <v>144.16953794785775</v>
      </c>
      <c r="BO66" s="20">
        <f>'Daily Feed Intake'!BB64</f>
        <v>108.32278436629886</v>
      </c>
      <c r="BP66" s="175">
        <f t="shared" si="13"/>
        <v>1.4931205454232535</v>
      </c>
      <c r="BQ66" s="176">
        <v>1.2</v>
      </c>
      <c r="BR66" s="175">
        <f>BR65-Dead!AA64+'Theoritical Daily Growth'!BO66/'Theoritical Daily Growth'!BQ66</f>
        <v>7345.0606177168202</v>
      </c>
      <c r="BS66" s="21">
        <f>BR66/Dead!Z64</f>
        <v>146.90121235433639</v>
      </c>
      <c r="BT66" s="20">
        <f>'Daily Feed Intake'!BF64</f>
        <v>99.502979271939779</v>
      </c>
      <c r="BU66" s="175">
        <f t="shared" si="14"/>
        <v>1.522039387977459</v>
      </c>
      <c r="BV66" s="176">
        <v>1.2</v>
      </c>
      <c r="BW66" s="175">
        <f>BW65-Dead!AC64+'Theoritical Daily Growth'!BT66/'Theoritical Daily Growth'!BV66</f>
        <v>6620.3964353236388</v>
      </c>
      <c r="BX66" s="21">
        <f>BW66/Dead!AB64</f>
        <v>132.40792870647277</v>
      </c>
      <c r="BY66" s="20">
        <f>'Daily Feed Intake'!BJ64</f>
        <v>101.13283799113128</v>
      </c>
      <c r="BZ66" s="175">
        <f t="shared" si="15"/>
        <v>1.5989210364177904</v>
      </c>
      <c r="CA66" s="176">
        <v>1.35</v>
      </c>
      <c r="CB66" s="175">
        <f>CB65-Dead!AE65+'Theoritical Daily Growth'!BY66/'Theoritical Daily Growth'!CA66</f>
        <v>6399.9809113356951</v>
      </c>
      <c r="CC66" s="21">
        <f>CB66/Dead!AD64</f>
        <v>127.99961822671391</v>
      </c>
      <c r="CD66" s="72">
        <f t="shared" si="16"/>
        <v>135.76958642917435</v>
      </c>
    </row>
    <row r="67" spans="1:82" x14ac:dyDescent="0.45">
      <c r="A67" s="18">
        <v>44232</v>
      </c>
      <c r="B67" s="16">
        <v>58</v>
      </c>
      <c r="C67" s="20">
        <f>'Daily Feed Intake'!F65</f>
        <v>93.11734153063388</v>
      </c>
      <c r="D67" s="174">
        <f t="shared" si="17"/>
        <v>1.3414784286754631</v>
      </c>
      <c r="E67" s="170">
        <v>1.35</v>
      </c>
      <c r="F67" s="175">
        <f>F66-Dead!C65+'Theoritical Daily Growth'!C67/'Theoritical Daily Growth'!E67</f>
        <v>7010.3726689122896</v>
      </c>
      <c r="G67" s="21">
        <f>F67/Dead!B66</f>
        <v>140.20745337824579</v>
      </c>
      <c r="H67" s="20">
        <f>'Daily Feed Intake'!J65</f>
        <v>105.06518973924105</v>
      </c>
      <c r="I67" s="174">
        <f t="shared" si="18"/>
        <v>1.3671154740183018</v>
      </c>
      <c r="J67" s="170">
        <v>1.2</v>
      </c>
      <c r="K67" s="175">
        <f>K66-Dead!E65+'Theoritical Daily Growth'!H67/'Theoritical Daily Growth'!J67</f>
        <v>7772.7273577838996</v>
      </c>
      <c r="L67" s="21">
        <f>K67/Dead!D65</f>
        <v>155.454547155678</v>
      </c>
      <c r="M67" s="20">
        <f>'Daily Feed Intake'!N65</f>
        <v>112.10970956116175</v>
      </c>
      <c r="N67" s="174">
        <f t="shared" si="19"/>
        <v>1.4688741303522563</v>
      </c>
      <c r="O67" s="170">
        <v>1.2</v>
      </c>
      <c r="P67" s="175">
        <f>P66-Dead!G65+'Theoritical Daily Growth'!M67/'Theoritical Daily Growth'!O67</f>
        <v>7725.7812168751316</v>
      </c>
      <c r="Q67" s="21">
        <f>P67/Dead!F65</f>
        <v>154.51562433750263</v>
      </c>
      <c r="R67" s="19">
        <f t="shared" si="0"/>
        <v>150.05920829047548</v>
      </c>
      <c r="S67" s="20">
        <f>'Daily Feed Intake'!R65</f>
        <v>91.452128207770798</v>
      </c>
      <c r="T67" s="175">
        <f t="shared" si="1"/>
        <v>1.2385908444300446</v>
      </c>
      <c r="U67" s="176">
        <v>1.3</v>
      </c>
      <c r="V67" s="175">
        <f>V66-Dead!I65+'Theoritical Daily Growth'!S67/'Theoritical Daily Growth'!U67</f>
        <v>7453.9102174585196</v>
      </c>
      <c r="W67" s="21">
        <f>V67/Dead!H65</f>
        <v>149.07820434917039</v>
      </c>
      <c r="X67" s="20">
        <f>'Daily Feed Intake'!V65</f>
        <v>99.243532927960416</v>
      </c>
      <c r="Y67" s="175">
        <f t="shared" si="2"/>
        <v>1.349905331755608</v>
      </c>
      <c r="Z67" s="176">
        <v>1.2</v>
      </c>
      <c r="AA67" s="175">
        <f>AA66-Dead!K65+'Theoritical Daily Growth'!X67/'Theoritical Daily Growth'!Z67</f>
        <v>7434.5913020028174</v>
      </c>
      <c r="AB67" s="21">
        <f>AA67/Dead!J65</f>
        <v>148.69182604005636</v>
      </c>
      <c r="AC67" s="20">
        <f>'Daily Feed Intake'!Z65</f>
        <v>98.91373801916933</v>
      </c>
      <c r="AD67" s="175">
        <f t="shared" si="3"/>
        <v>1.3130970000090423</v>
      </c>
      <c r="AE67" s="176">
        <v>1.2</v>
      </c>
      <c r="AF67" s="175">
        <f>AF66-Dead!M65+'Theoritical Daily Growth'!AC67/'Theoritical Daily Growth'!AE67</f>
        <v>7615.2865419629688</v>
      </c>
      <c r="AG67" s="21">
        <f>AF67/Dead!L65</f>
        <v>152.30573083925938</v>
      </c>
      <c r="AH67" s="72">
        <f t="shared" si="4"/>
        <v>150.02525374282871</v>
      </c>
      <c r="AI67" s="20">
        <f>'Daily Feed Intake'!AH65</f>
        <v>83.622659083922514</v>
      </c>
      <c r="AJ67" s="175">
        <f t="shared" si="5"/>
        <v>1.1311266181286659</v>
      </c>
      <c r="AK67" s="176">
        <v>1.2</v>
      </c>
      <c r="AL67" s="175">
        <f>AL66-Dead!O65+'Theoritical Daily Growth'!AI67/'Theoritical Daily Growth'!AK67</f>
        <v>7462.550127232982</v>
      </c>
      <c r="AM67" s="21">
        <f>AL67/Dead!N65</f>
        <v>149.25100254465963</v>
      </c>
      <c r="AN67" s="20">
        <f>'Daily Feed Intake'!AL65</f>
        <v>89.260173173480894</v>
      </c>
      <c r="AO67" s="175">
        <f t="shared" si="6"/>
        <v>1.1922631608361647</v>
      </c>
      <c r="AP67" s="176">
        <v>1.2</v>
      </c>
      <c r="AQ67" s="175">
        <f>AQ66-Dead!Q65+'Theoritical Daily Growth'!AN67/'Theoritical Daily Growth'!AP67</f>
        <v>7561.0001999863398</v>
      </c>
      <c r="AR67" s="21">
        <f>AQ67/Dead!P65</f>
        <v>151.2200039997268</v>
      </c>
      <c r="AS67" s="20">
        <f>'Daily Feed Intake'!AP65</f>
        <v>100.69220499127042</v>
      </c>
      <c r="AT67" s="175">
        <f t="shared" si="7"/>
        <v>1.3836771294739507</v>
      </c>
      <c r="AU67" s="176">
        <v>1.2</v>
      </c>
      <c r="AV67" s="175">
        <f>AV66-Dead!S65+'Theoritical Daily Growth'!AS67/'Theoritical Daily Growth'!AU67</f>
        <v>7361.0561788367422</v>
      </c>
      <c r="AW67" s="21">
        <f>AV67/Dead!R65</f>
        <v>147.22112357673484</v>
      </c>
      <c r="AX67" s="72">
        <f t="shared" si="8"/>
        <v>149.23071004037376</v>
      </c>
      <c r="AY67" s="20">
        <f>'Daily Feed Intake'!AP65</f>
        <v>100.69220499127042</v>
      </c>
      <c r="AZ67" s="175">
        <f t="shared" si="9"/>
        <v>1.4024897850398006</v>
      </c>
      <c r="BA67" s="176">
        <v>1.2</v>
      </c>
      <c r="BB67" s="175">
        <f>BB66-Dead!U65+'Theoritical Daily Growth'!AY67/'Theoritical Daily Growth'!BA67</f>
        <v>7263.4423189630897</v>
      </c>
      <c r="BC67" s="21">
        <f>BB67/Dead!T65</f>
        <v>145.26884637926179</v>
      </c>
      <c r="BD67" s="20">
        <f>'Daily Feed Intake'!AT65</f>
        <v>89.990756906644762</v>
      </c>
      <c r="BE67" s="175">
        <f t="shared" si="10"/>
        <v>1.2739955010696735</v>
      </c>
      <c r="BF67" s="176">
        <v>1.2</v>
      </c>
      <c r="BG67" s="175">
        <f>BG66-Dead!W65+'Theoritical Daily Growth'!BD67/'Theoritical Daily Growth'!BF67</f>
        <v>7138.6559313272392</v>
      </c>
      <c r="BH67" s="21">
        <f>BG67/Dead!V65</f>
        <v>142.77311862654477</v>
      </c>
      <c r="BI67" s="20">
        <f>'Daily Feed Intake'!AX65</f>
        <v>94.797165451371058</v>
      </c>
      <c r="BJ67" s="175">
        <f t="shared" si="11"/>
        <v>1.2841255609626359</v>
      </c>
      <c r="BK67" s="176">
        <v>1.2</v>
      </c>
      <c r="BL67" s="175">
        <f>BL66-Dead!Y65+'Theoritical Daily Growth'!BI67/'Theoritical Daily Growth'!BK67</f>
        <v>7461.2325480127347</v>
      </c>
      <c r="BM67" s="21">
        <f>BL67/Dead!X65</f>
        <v>149.22465096025471</v>
      </c>
      <c r="BN67" s="72">
        <f t="shared" si="12"/>
        <v>145.75553865535377</v>
      </c>
      <c r="BO67" s="20">
        <f>'Daily Feed Intake'!BB65</f>
        <v>85.762651335464568</v>
      </c>
      <c r="BP67" s="175">
        <f t="shared" si="13"/>
        <v>1.1676234656062445</v>
      </c>
      <c r="BQ67" s="176">
        <v>1.2</v>
      </c>
      <c r="BR67" s="175">
        <f>BR66-Dead!AA65+'Theoritical Daily Growth'!BO67/'Theoritical Daily Growth'!BQ67</f>
        <v>7416.5294938297075</v>
      </c>
      <c r="BS67" s="21">
        <f>BR67/Dead!Z65</f>
        <v>148.33058987659416</v>
      </c>
      <c r="BT67" s="20">
        <f>'Daily Feed Intake'!BF65</f>
        <v>82.791769619469932</v>
      </c>
      <c r="BU67" s="175">
        <f t="shared" si="14"/>
        <v>1.2505560721066191</v>
      </c>
      <c r="BV67" s="176">
        <v>1.2</v>
      </c>
      <c r="BW67" s="175">
        <f>BW66-Dead!AC65+'Theoritical Daily Growth'!BT67/'Theoritical Daily Growth'!BV67</f>
        <v>6689.3895766731966</v>
      </c>
      <c r="BX67" s="21">
        <f>BW67/Dead!AB65</f>
        <v>133.78779153346395</v>
      </c>
      <c r="BY67" s="20">
        <f>'Daily Feed Intake'!BJ65</f>
        <v>74.033857894194085</v>
      </c>
      <c r="BZ67" s="175">
        <f t="shared" si="15"/>
        <v>1.1567824798205999</v>
      </c>
      <c r="CA67" s="176">
        <v>1.35</v>
      </c>
      <c r="CB67" s="175">
        <f>CB66-Dead!AE66+'Theoritical Daily Growth'!BY67/'Theoritical Daily Growth'!CA67</f>
        <v>6454.8208060721354</v>
      </c>
      <c r="CC67" s="21">
        <f>CB67/Dead!AD65</f>
        <v>129.0964161214427</v>
      </c>
      <c r="CD67" s="72">
        <f t="shared" si="16"/>
        <v>137.07159917716692</v>
      </c>
    </row>
    <row r="68" spans="1:82" x14ac:dyDescent="0.45">
      <c r="A68" s="18">
        <v>44233</v>
      </c>
      <c r="B68" s="16">
        <v>59</v>
      </c>
      <c r="C68" s="20">
        <f>'Daily Feed Intake'!F66</f>
        <v>104.62624549501803</v>
      </c>
      <c r="D68" s="174">
        <f t="shared" si="17"/>
        <v>1.4924491241241182</v>
      </c>
      <c r="E68" s="170">
        <v>1.35</v>
      </c>
      <c r="F68" s="175">
        <f>F67-Dead!C66+'Theoritical Daily Growth'!C68/'Theoritical Daily Growth'!E68</f>
        <v>7087.8735915011921</v>
      </c>
      <c r="G68" s="21">
        <f>F68/Dead!B67</f>
        <v>141.75747183002383</v>
      </c>
      <c r="H68" s="20">
        <f>'Daily Feed Intake'!J66</f>
        <v>103.80188679245283</v>
      </c>
      <c r="I68" s="174">
        <f t="shared" si="18"/>
        <v>1.3354628564000994</v>
      </c>
      <c r="J68" s="170">
        <v>1.2</v>
      </c>
      <c r="K68" s="175">
        <f>K67-Dead!E66+'Theoritical Daily Growth'!H68/'Theoritical Daily Growth'!J68</f>
        <v>7859.228930110944</v>
      </c>
      <c r="L68" s="21">
        <f>K68/Dead!D66</f>
        <v>157.18457860221889</v>
      </c>
      <c r="M68" s="20">
        <f>'Daily Feed Intake'!N66</f>
        <v>113.07324570701718</v>
      </c>
      <c r="N68" s="174">
        <f t="shared" si="19"/>
        <v>1.4635833261759414</v>
      </c>
      <c r="O68" s="170">
        <v>1.2</v>
      </c>
      <c r="P68" s="175">
        <f>P67-Dead!G66+'Theoritical Daily Growth'!M68/'Theoritical Daily Growth'!O68</f>
        <v>7820.0089216309789</v>
      </c>
      <c r="Q68" s="21">
        <f>P68/Dead!F66</f>
        <v>156.40017843261958</v>
      </c>
      <c r="R68" s="19">
        <f t="shared" si="0"/>
        <v>151.78074295495409</v>
      </c>
      <c r="S68" s="20">
        <f>'Daily Feed Intake'!R66</f>
        <v>117.71204782026177</v>
      </c>
      <c r="T68" s="175">
        <f t="shared" si="1"/>
        <v>1.5791986271119429</v>
      </c>
      <c r="U68" s="176">
        <v>1.3</v>
      </c>
      <c r="V68" s="175">
        <f>V67-Dead!I66+'Theoritical Daily Growth'!S68/'Theoritical Daily Growth'!U68</f>
        <v>7544.4579465510287</v>
      </c>
      <c r="W68" s="21">
        <f>V68/Dead!H66</f>
        <v>150.88915893102057</v>
      </c>
      <c r="X68" s="20">
        <f>'Daily Feed Intake'!V66</f>
        <v>105.20045346799958</v>
      </c>
      <c r="Y68" s="175">
        <f t="shared" si="2"/>
        <v>1.4150132696555822</v>
      </c>
      <c r="Z68" s="176">
        <v>1.2</v>
      </c>
      <c r="AA68" s="175">
        <f>AA67-Dead!K66+'Theoritical Daily Growth'!X68/'Theoritical Daily Growth'!Z68</f>
        <v>7522.2583465594835</v>
      </c>
      <c r="AB68" s="21">
        <f>AA68/Dead!J66</f>
        <v>150.44516693118968</v>
      </c>
      <c r="AC68" s="20">
        <f>'Daily Feed Intake'!Z66</f>
        <v>113.39379573327837</v>
      </c>
      <c r="AD68" s="175">
        <f t="shared" si="3"/>
        <v>1.4890286151208856</v>
      </c>
      <c r="AE68" s="176">
        <v>1.2</v>
      </c>
      <c r="AF68" s="175">
        <f>AF67-Dead!M66+'Theoritical Daily Growth'!AC68/'Theoritical Daily Growth'!AE68</f>
        <v>7709.7813717407007</v>
      </c>
      <c r="AG68" s="21">
        <f>AF68/Dead!L66</f>
        <v>154.19562743481401</v>
      </c>
      <c r="AH68" s="72">
        <f t="shared" si="4"/>
        <v>151.84331776567475</v>
      </c>
      <c r="AI68" s="20">
        <f>'Daily Feed Intake'!AH66</f>
        <v>107.1669679270417</v>
      </c>
      <c r="AJ68" s="175">
        <f t="shared" si="5"/>
        <v>1.4360636257029449</v>
      </c>
      <c r="AK68" s="176">
        <v>1.2</v>
      </c>
      <c r="AL68" s="175">
        <f>AL67-Dead!O66+'Theoritical Daily Growth'!AI68/'Theoritical Daily Growth'!AK68</f>
        <v>7551.8559338388504</v>
      </c>
      <c r="AM68" s="21">
        <f>AL68/Dead!N66</f>
        <v>151.037118676777</v>
      </c>
      <c r="AN68" s="20">
        <f>'Daily Feed Intake'!AL66</f>
        <v>114.47523619223281</v>
      </c>
      <c r="AO68" s="175">
        <f t="shared" si="6"/>
        <v>1.5140223933923402</v>
      </c>
      <c r="AP68" s="176">
        <v>1.2</v>
      </c>
      <c r="AQ68" s="175">
        <f>AQ67-Dead!Q66+'Theoritical Daily Growth'!AN68/'Theoritical Daily Growth'!AP68</f>
        <v>7656.3962301465335</v>
      </c>
      <c r="AR68" s="21">
        <f>AQ68/Dead!P66</f>
        <v>153.12792460293068</v>
      </c>
      <c r="AS68" s="20">
        <f>'Daily Feed Intake'!AP66</f>
        <v>104.7180856526651</v>
      </c>
      <c r="AT68" s="175">
        <f t="shared" si="7"/>
        <v>1.4225959306455604</v>
      </c>
      <c r="AU68" s="176">
        <v>1.2</v>
      </c>
      <c r="AV68" s="175">
        <f>AV67-Dead!S66+'Theoritical Daily Growth'!AS68/'Theoritical Daily Growth'!AU68</f>
        <v>7448.3212502139631</v>
      </c>
      <c r="AW68" s="21">
        <f>AV68/Dead!R66</f>
        <v>148.96642500427927</v>
      </c>
      <c r="AX68" s="72">
        <f t="shared" si="8"/>
        <v>151.04382276132898</v>
      </c>
      <c r="AY68" s="20">
        <f>'Daily Feed Intake'!AP66</f>
        <v>104.7180856526651</v>
      </c>
      <c r="AZ68" s="175">
        <f t="shared" si="9"/>
        <v>1.441714287167553</v>
      </c>
      <c r="BA68" s="176">
        <v>1.2</v>
      </c>
      <c r="BB68" s="175">
        <f>BB67-Dead!U66+'Theoritical Daily Growth'!AY68/'Theoritical Daily Growth'!BA68</f>
        <v>7350.7073903403107</v>
      </c>
      <c r="BC68" s="21">
        <f>BB68/Dead!T66</f>
        <v>147.01414780680622</v>
      </c>
      <c r="BD68" s="20">
        <f>'Daily Feed Intake'!AT66</f>
        <v>95.125808770668584</v>
      </c>
      <c r="BE68" s="175">
        <f t="shared" si="10"/>
        <v>1.3325450853180778</v>
      </c>
      <c r="BF68" s="176">
        <v>1.2</v>
      </c>
      <c r="BG68" s="175">
        <f>BG67-Dead!W66+'Theoritical Daily Growth'!BD68/'Theoritical Daily Growth'!BF68</f>
        <v>7217.9274386361294</v>
      </c>
      <c r="BH68" s="21">
        <f>BG68/Dead!V66</f>
        <v>144.3585487727226</v>
      </c>
      <c r="BI68" s="20">
        <f>'Daily Feed Intake'!AX66</f>
        <v>101.678134949163</v>
      </c>
      <c r="BJ68" s="175">
        <f t="shared" si="11"/>
        <v>1.3627525250669812</v>
      </c>
      <c r="BK68" s="176">
        <v>1.2</v>
      </c>
      <c r="BL68" s="175">
        <f>BL67-Dead!Y66+'Theoritical Daily Growth'!BI68/'Theoritical Daily Growth'!BK68</f>
        <v>7545.9643271370369</v>
      </c>
      <c r="BM68" s="21">
        <f>BL68/Dead!X66</f>
        <v>150.91928654274074</v>
      </c>
      <c r="BN68" s="72">
        <f t="shared" si="12"/>
        <v>147.43066104075652</v>
      </c>
      <c r="BO68" s="20">
        <f>'Daily Feed Intake'!BB66</f>
        <v>101.99934515829638</v>
      </c>
      <c r="BP68" s="175">
        <f t="shared" si="13"/>
        <v>1.3752975059717116</v>
      </c>
      <c r="BQ68" s="176">
        <v>1.2</v>
      </c>
      <c r="BR68" s="175">
        <f>BR67-Dead!AA66+'Theoritical Daily Growth'!BO68/'Theoritical Daily Growth'!BQ68</f>
        <v>7501.528948128288</v>
      </c>
      <c r="BS68" s="21">
        <f>BR68/Dead!Z66</f>
        <v>150.03057896256576</v>
      </c>
      <c r="BT68" s="20">
        <f>'Daily Feed Intake'!BF66</f>
        <v>91.611574713829015</v>
      </c>
      <c r="BU68" s="175">
        <f t="shared" si="14"/>
        <v>1.3695057473299346</v>
      </c>
      <c r="BV68" s="176">
        <v>1.2</v>
      </c>
      <c r="BW68" s="175">
        <f>BW67-Dead!AC66+'Theoritical Daily Growth'!BT68/'Theoritical Daily Growth'!BV68</f>
        <v>6765.7325556013875</v>
      </c>
      <c r="BX68" s="21">
        <f>BW68/Dead!AB66</f>
        <v>135.31465111202775</v>
      </c>
      <c r="BY68" s="20">
        <f>'Daily Feed Intake'!BJ66</f>
        <v>76.427068165411981</v>
      </c>
      <c r="BZ68" s="175">
        <f t="shared" si="15"/>
        <v>1.184030826905621</v>
      </c>
      <c r="CA68" s="176">
        <v>1.35</v>
      </c>
      <c r="CB68" s="175">
        <f>CB67-Dead!AE67+'Theoritical Daily Growth'!BY68/'Theoritical Daily Growth'!CA68</f>
        <v>6511.4334491576255</v>
      </c>
      <c r="CC68" s="21">
        <f>CB68/Dead!AD66</f>
        <v>130.22866898315252</v>
      </c>
      <c r="CD68" s="72">
        <f t="shared" si="16"/>
        <v>138.52463301924865</v>
      </c>
    </row>
    <row r="69" spans="1:82" x14ac:dyDescent="0.45">
      <c r="A69" s="18">
        <v>44234</v>
      </c>
      <c r="B69" s="16">
        <v>60</v>
      </c>
      <c r="C69" s="20">
        <f>'Daily Feed Intake'!F67</f>
        <v>0</v>
      </c>
      <c r="D69" s="174">
        <f t="shared" si="17"/>
        <v>0</v>
      </c>
      <c r="E69" s="170">
        <v>1.35</v>
      </c>
      <c r="F69" s="175">
        <f>F68-Dead!C67+'Theoritical Daily Growth'!C69/'Theoritical Daily Growth'!E69</f>
        <v>7087.8735915011921</v>
      </c>
      <c r="G69" s="21">
        <f>F69/Dead!B68</f>
        <v>141.75747183002383</v>
      </c>
      <c r="H69" s="20">
        <f>'Daily Feed Intake'!J67</f>
        <v>0</v>
      </c>
      <c r="I69" s="174">
        <f t="shared" si="18"/>
        <v>0</v>
      </c>
      <c r="J69" s="170">
        <v>1.2</v>
      </c>
      <c r="K69" s="175">
        <f>K68-Dead!E67+'Theoritical Daily Growth'!H69/'Theoritical Daily Growth'!J69</f>
        <v>7859.228930110944</v>
      </c>
      <c r="L69" s="21">
        <f>K69/Dead!D67</f>
        <v>157.18457860221889</v>
      </c>
      <c r="M69" s="20">
        <f>'Daily Feed Intake'!N67</f>
        <v>0</v>
      </c>
      <c r="N69" s="174">
        <f t="shared" si="19"/>
        <v>0</v>
      </c>
      <c r="O69" s="170">
        <v>1.2</v>
      </c>
      <c r="P69" s="175">
        <f>P68-Dead!G67+'Theoritical Daily Growth'!M69/'Theoritical Daily Growth'!O69</f>
        <v>7820.0089216309789</v>
      </c>
      <c r="Q69" s="21">
        <f>P69/Dead!F67</f>
        <v>156.40017843261958</v>
      </c>
      <c r="R69" s="19">
        <f t="shared" si="0"/>
        <v>151.78074295495409</v>
      </c>
      <c r="S69" s="20">
        <f>'Daily Feed Intake'!R67</f>
        <v>0</v>
      </c>
      <c r="T69" s="175">
        <f t="shared" si="1"/>
        <v>0</v>
      </c>
      <c r="U69" s="176">
        <v>1.3</v>
      </c>
      <c r="V69" s="175">
        <f>V68-Dead!I67+'Theoritical Daily Growth'!S69/'Theoritical Daily Growth'!U69</f>
        <v>7544.4579465510287</v>
      </c>
      <c r="W69" s="21">
        <f>V69/Dead!H67</f>
        <v>150.88915893102057</v>
      </c>
      <c r="X69" s="20">
        <f>'Daily Feed Intake'!V67</f>
        <v>0</v>
      </c>
      <c r="Y69" s="175">
        <f t="shared" si="2"/>
        <v>0</v>
      </c>
      <c r="Z69" s="176">
        <v>1.2</v>
      </c>
      <c r="AA69" s="175">
        <f>AA68-Dead!K67+'Theoritical Daily Growth'!X69/'Theoritical Daily Growth'!Z69</f>
        <v>7522.2583465594835</v>
      </c>
      <c r="AB69" s="21">
        <f>AA69/Dead!J67</f>
        <v>150.44516693118968</v>
      </c>
      <c r="AC69" s="20">
        <f>'Daily Feed Intake'!Z67</f>
        <v>0</v>
      </c>
      <c r="AD69" s="175">
        <f t="shared" si="3"/>
        <v>0</v>
      </c>
      <c r="AE69" s="176">
        <v>1.2</v>
      </c>
      <c r="AF69" s="175">
        <f>AF68-Dead!M67+'Theoritical Daily Growth'!AC69/'Theoritical Daily Growth'!AE69</f>
        <v>7709.7813717407007</v>
      </c>
      <c r="AG69" s="21">
        <f>AF69/Dead!L67</f>
        <v>154.19562743481401</v>
      </c>
      <c r="AH69" s="72">
        <f t="shared" si="4"/>
        <v>151.84331776567475</v>
      </c>
      <c r="AI69" s="20">
        <f>'Daily Feed Intake'!AH67</f>
        <v>0</v>
      </c>
      <c r="AJ69" s="175">
        <f t="shared" si="5"/>
        <v>0</v>
      </c>
      <c r="AK69" s="176">
        <v>1.2</v>
      </c>
      <c r="AL69" s="175">
        <f>AL68-Dead!O67+'Theoritical Daily Growth'!AI69/'Theoritical Daily Growth'!AK69</f>
        <v>7551.8559338388504</v>
      </c>
      <c r="AM69" s="21">
        <f>AL69/Dead!N67</f>
        <v>151.037118676777</v>
      </c>
      <c r="AN69" s="20">
        <f>'Daily Feed Intake'!AL67</f>
        <v>0</v>
      </c>
      <c r="AO69" s="175">
        <f t="shared" si="6"/>
        <v>0</v>
      </c>
      <c r="AP69" s="176">
        <v>1.2</v>
      </c>
      <c r="AQ69" s="175">
        <f>AQ68-Dead!Q67+'Theoritical Daily Growth'!AN69/'Theoritical Daily Growth'!AP69</f>
        <v>7656.3962301465335</v>
      </c>
      <c r="AR69" s="21">
        <f>AQ69/Dead!P67</f>
        <v>153.12792460293068</v>
      </c>
      <c r="AS69" s="20">
        <f>'Daily Feed Intake'!AP67</f>
        <v>0</v>
      </c>
      <c r="AT69" s="175">
        <f t="shared" si="7"/>
        <v>0</v>
      </c>
      <c r="AU69" s="176">
        <v>1.2</v>
      </c>
      <c r="AV69" s="175">
        <f>AV68-Dead!S67+'Theoritical Daily Growth'!AS69/'Theoritical Daily Growth'!AU69</f>
        <v>7448.3212502139631</v>
      </c>
      <c r="AW69" s="21">
        <f>AV69/Dead!R67</f>
        <v>148.96642500427927</v>
      </c>
      <c r="AX69" s="72">
        <f t="shared" si="8"/>
        <v>151.04382276132898</v>
      </c>
      <c r="AY69" s="20">
        <f>'Daily Feed Intake'!AP67</f>
        <v>0</v>
      </c>
      <c r="AZ69" s="175">
        <f t="shared" si="9"/>
        <v>0</v>
      </c>
      <c r="BA69" s="176">
        <v>1.2</v>
      </c>
      <c r="BB69" s="175">
        <f>BB68-Dead!U67+'Theoritical Daily Growth'!AY69/'Theoritical Daily Growth'!BA69</f>
        <v>7350.7073903403107</v>
      </c>
      <c r="BC69" s="21">
        <f>BB69/Dead!T67</f>
        <v>147.01414780680622</v>
      </c>
      <c r="BD69" s="20">
        <f>'Daily Feed Intake'!AT67</f>
        <v>0</v>
      </c>
      <c r="BE69" s="175">
        <f t="shared" si="10"/>
        <v>0</v>
      </c>
      <c r="BF69" s="176">
        <v>1.2</v>
      </c>
      <c r="BG69" s="175">
        <f>BG68-Dead!W67+'Theoritical Daily Growth'!BD69/'Theoritical Daily Growth'!BF69</f>
        <v>7217.9274386361294</v>
      </c>
      <c r="BH69" s="21">
        <f>BG69/Dead!V67</f>
        <v>144.3585487727226</v>
      </c>
      <c r="BI69" s="20">
        <f>'Daily Feed Intake'!AX67</f>
        <v>0</v>
      </c>
      <c r="BJ69" s="175">
        <f t="shared" si="11"/>
        <v>0</v>
      </c>
      <c r="BK69" s="176">
        <v>1.2</v>
      </c>
      <c r="BL69" s="175">
        <f>BL68-Dead!Y67+'Theoritical Daily Growth'!BI69/'Theoritical Daily Growth'!BK69</f>
        <v>7545.9643271370369</v>
      </c>
      <c r="BM69" s="21">
        <f>BL69/Dead!X67</f>
        <v>150.91928654274074</v>
      </c>
      <c r="BN69" s="72">
        <f t="shared" si="12"/>
        <v>147.43066104075652</v>
      </c>
      <c r="BO69" s="20">
        <f>'Daily Feed Intake'!BB67</f>
        <v>0</v>
      </c>
      <c r="BP69" s="175">
        <f t="shared" si="13"/>
        <v>0</v>
      </c>
      <c r="BQ69" s="176">
        <v>1.2</v>
      </c>
      <c r="BR69" s="175">
        <f>BR68-Dead!AA67+'Theoritical Daily Growth'!BO69/'Theoritical Daily Growth'!BQ69</f>
        <v>7501.528948128288</v>
      </c>
      <c r="BS69" s="21">
        <f>BR69/Dead!Z67</f>
        <v>150.03057896256576</v>
      </c>
      <c r="BT69" s="20">
        <f>'Daily Feed Intake'!BF67</f>
        <v>0</v>
      </c>
      <c r="BU69" s="175">
        <f t="shared" si="14"/>
        <v>0</v>
      </c>
      <c r="BV69" s="176">
        <v>1.2</v>
      </c>
      <c r="BW69" s="175">
        <f>BW68-Dead!AC67+'Theoritical Daily Growth'!BT69/'Theoritical Daily Growth'!BV69</f>
        <v>6765.7325556013875</v>
      </c>
      <c r="BX69" s="21">
        <f>BW69/Dead!AB67</f>
        <v>135.31465111202775</v>
      </c>
      <c r="BY69" s="20">
        <f>'Daily Feed Intake'!BJ67</f>
        <v>0</v>
      </c>
      <c r="BZ69" s="175">
        <f t="shared" si="15"/>
        <v>0</v>
      </c>
      <c r="CA69" s="176">
        <v>1.35</v>
      </c>
      <c r="CB69" s="175">
        <f>CB68-Dead!AE68+'Theoritical Daily Growth'!BY69/'Theoritical Daily Growth'!CA69</f>
        <v>6511.4334491576255</v>
      </c>
      <c r="CC69" s="21">
        <f>CB69/Dead!AD67</f>
        <v>130.22866898315252</v>
      </c>
      <c r="CD69" s="72">
        <f t="shared" si="16"/>
        <v>138.52463301924865</v>
      </c>
    </row>
    <row r="70" spans="1:82" x14ac:dyDescent="0.45">
      <c r="A70" s="18">
        <v>44235</v>
      </c>
      <c r="B70" s="16">
        <v>61</v>
      </c>
      <c r="C70" s="20">
        <f>'Daily Feed Intake'!F68</f>
        <v>119.49682001271995</v>
      </c>
      <c r="D70" s="174">
        <f t="shared" si="17"/>
        <v>1.6859332840811974</v>
      </c>
      <c r="E70" s="170">
        <v>1.35</v>
      </c>
      <c r="F70" s="175">
        <f>F69-Dead!C68+'Theoritical Daily Growth'!C70/'Theoritical Daily Growth'!E70</f>
        <v>7176.3897544735773</v>
      </c>
      <c r="G70" s="21">
        <f>F70/Dead!B69</f>
        <v>143.52779508947154</v>
      </c>
      <c r="H70" s="20">
        <f>'Daily Feed Intake'!J68</f>
        <v>120</v>
      </c>
      <c r="I70" s="174">
        <f t="shared" si="18"/>
        <v>1.5268673436938047</v>
      </c>
      <c r="J70" s="170">
        <v>1.2</v>
      </c>
      <c r="K70" s="175">
        <f>K69-Dead!E68+'Theoritical Daily Growth'!H70/'Theoritical Daily Growth'!J70</f>
        <v>7959.228930110944</v>
      </c>
      <c r="L70" s="21">
        <f>K70/Dead!D68</f>
        <v>159.18457860221889</v>
      </c>
      <c r="M70" s="20">
        <f>'Daily Feed Intake'!N68</f>
        <v>120</v>
      </c>
      <c r="N70" s="174">
        <f t="shared" si="19"/>
        <v>1.534525103520882</v>
      </c>
      <c r="O70" s="170">
        <v>1.2</v>
      </c>
      <c r="P70" s="175">
        <f>P69-Dead!G68+'Theoritical Daily Growth'!M70/'Theoritical Daily Growth'!O70</f>
        <v>7920.0089216309789</v>
      </c>
      <c r="Q70" s="21">
        <f>P70/Dead!F68</f>
        <v>158.40017843261958</v>
      </c>
      <c r="R70" s="19">
        <f t="shared" si="0"/>
        <v>153.70418404143666</v>
      </c>
      <c r="S70" s="20">
        <f>'Daily Feed Intake'!R68</f>
        <v>120</v>
      </c>
      <c r="T70" s="175">
        <f t="shared" si="1"/>
        <v>1.5905715274728036</v>
      </c>
      <c r="U70" s="176">
        <v>1.3</v>
      </c>
      <c r="V70" s="175">
        <f>V69-Dead!I68+'Theoritical Daily Growth'!S70/'Theoritical Daily Growth'!U70</f>
        <v>7636.7656388587211</v>
      </c>
      <c r="W70" s="21">
        <f>V70/Dead!H68</f>
        <v>152.73531277717441</v>
      </c>
      <c r="X70" s="20">
        <f>'Daily Feed Intake'!V68</f>
        <v>116.86694836648459</v>
      </c>
      <c r="Y70" s="175">
        <f t="shared" si="2"/>
        <v>1.5536151908414177</v>
      </c>
      <c r="Z70" s="176">
        <v>1.2</v>
      </c>
      <c r="AA70" s="175">
        <f>AA69-Dead!K68+'Theoritical Daily Growth'!X70/'Theoritical Daily Growth'!Z70</f>
        <v>7619.6474701982206</v>
      </c>
      <c r="AB70" s="21">
        <f>AA70/Dead!J68</f>
        <v>152.39294940396442</v>
      </c>
      <c r="AC70" s="20">
        <f>'Daily Feed Intake'!Z68</f>
        <v>119.81449036380501</v>
      </c>
      <c r="AD70" s="175">
        <f t="shared" si="3"/>
        <v>1.5540582097823288</v>
      </c>
      <c r="AE70" s="176">
        <v>1.2</v>
      </c>
      <c r="AF70" s="175">
        <f>AF69-Dead!M68+'Theoritical Daily Growth'!AC70/'Theoritical Daily Growth'!AE70</f>
        <v>7809.6267803772053</v>
      </c>
      <c r="AG70" s="21">
        <f>AF70/Dead!L68</f>
        <v>156.1925356075441</v>
      </c>
      <c r="AH70" s="72">
        <f t="shared" si="4"/>
        <v>153.77359926289432</v>
      </c>
      <c r="AI70" s="20">
        <f>'Daily Feed Intake'!AH68</f>
        <v>113.32723332308638</v>
      </c>
      <c r="AJ70" s="175">
        <f t="shared" si="5"/>
        <v>1.5006540685619054</v>
      </c>
      <c r="AK70" s="176">
        <v>1.2</v>
      </c>
      <c r="AL70" s="175">
        <f>AL69-Dead!O68+'Theoritical Daily Growth'!AI70/'Theoritical Daily Growth'!AK70</f>
        <v>7646.2952949414221</v>
      </c>
      <c r="AM70" s="21">
        <f>AL70/Dead!N68</f>
        <v>152.92590589882843</v>
      </c>
      <c r="AN70" s="20">
        <f>'Daily Feed Intake'!AL68</f>
        <v>113.34773337432114</v>
      </c>
      <c r="AO70" s="175">
        <f t="shared" si="6"/>
        <v>1.4804319155795809</v>
      </c>
      <c r="AP70" s="176">
        <v>1.2</v>
      </c>
      <c r="AQ70" s="175">
        <f>AQ69-Dead!Q68+'Theoritical Daily Growth'!AN70/'Theoritical Daily Growth'!AP70</f>
        <v>7750.8526746251346</v>
      </c>
      <c r="AR70" s="21">
        <f>AQ70/Dead!P68</f>
        <v>155.0170534925027</v>
      </c>
      <c r="AS70" s="20">
        <f>'Daily Feed Intake'!AP68</f>
        <v>106.34076204169662</v>
      </c>
      <c r="AT70" s="175">
        <f t="shared" si="7"/>
        <v>1.4277144939021238</v>
      </c>
      <c r="AU70" s="176">
        <v>1.2</v>
      </c>
      <c r="AV70" s="175">
        <f>AV69-Dead!S68+'Theoritical Daily Growth'!AS70/'Theoritical Daily Growth'!AU70</f>
        <v>7536.9385519153766</v>
      </c>
      <c r="AW70" s="21">
        <f>AV70/Dead!R68</f>
        <v>150.73877103830753</v>
      </c>
      <c r="AX70" s="72">
        <f t="shared" si="8"/>
        <v>152.89391014321288</v>
      </c>
      <c r="AY70" s="20">
        <f>'Daily Feed Intake'!AP68</f>
        <v>106.34076204169662</v>
      </c>
      <c r="AZ70" s="175">
        <f t="shared" si="9"/>
        <v>1.4466738559263128</v>
      </c>
      <c r="BA70" s="176">
        <v>1.2</v>
      </c>
      <c r="BB70" s="175">
        <f>BB69-Dead!U68+'Theoritical Daily Growth'!AY70/'Theoritical Daily Growth'!BA70</f>
        <v>7439.3246920417241</v>
      </c>
      <c r="BC70" s="21">
        <f>BB70/Dead!T68</f>
        <v>148.78649384083448</v>
      </c>
      <c r="BD70" s="20">
        <f>'Daily Feed Intake'!AT68</f>
        <v>113.23200164321659</v>
      </c>
      <c r="BE70" s="175">
        <f t="shared" si="10"/>
        <v>1.5687605979121957</v>
      </c>
      <c r="BF70" s="176">
        <v>1.2</v>
      </c>
      <c r="BG70" s="175">
        <f>BG69-Dead!W68+'Theoritical Daily Growth'!BD70/'Theoritical Daily Growth'!BF70</f>
        <v>7312.2874400054761</v>
      </c>
      <c r="BH70" s="21">
        <f>BG70/Dead!V68</f>
        <v>146.24574880010951</v>
      </c>
      <c r="BI70" s="20">
        <f>'Daily Feed Intake'!AX68</f>
        <v>119.32217315394885</v>
      </c>
      <c r="BJ70" s="175">
        <f t="shared" si="11"/>
        <v>1.5812713654746373</v>
      </c>
      <c r="BK70" s="176">
        <v>1.2</v>
      </c>
      <c r="BL70" s="175">
        <f>BL69-Dead!Y68+'Theoritical Daily Growth'!BI70/'Theoritical Daily Growth'!BK70</f>
        <v>7645.3994714319942</v>
      </c>
      <c r="BM70" s="21">
        <f>BL70/Dead!X68</f>
        <v>152.90798942863989</v>
      </c>
      <c r="BN70" s="72">
        <f t="shared" si="12"/>
        <v>149.31341068986129</v>
      </c>
      <c r="BO70" s="20">
        <f>'Daily Feed Intake'!BB68</f>
        <v>116.02850881715995</v>
      </c>
      <c r="BP70" s="175">
        <f t="shared" si="13"/>
        <v>1.5467314679377504</v>
      </c>
      <c r="BQ70" s="176">
        <v>1.2</v>
      </c>
      <c r="BR70" s="175">
        <f>BR69-Dead!AA68+'Theoritical Daily Growth'!BO70/'Theoritical Daily Growth'!BQ70</f>
        <v>7598.2193721425883</v>
      </c>
      <c r="BS70" s="21">
        <f>BR70/Dead!Z68</f>
        <v>151.96438744285177</v>
      </c>
      <c r="BT70" s="20">
        <f>'Daily Feed Intake'!BF68</f>
        <v>112.05701763431989</v>
      </c>
      <c r="BU70" s="175">
        <f t="shared" si="14"/>
        <v>1.6562436766961361</v>
      </c>
      <c r="BV70" s="176">
        <v>1.2</v>
      </c>
      <c r="BW70" s="175">
        <f>BW69-Dead!AC68+'Theoritical Daily Growth'!BT70/'Theoritical Daily Growth'!BV70</f>
        <v>6859.1134036299873</v>
      </c>
      <c r="BX70" s="21">
        <f>BW70/Dead!AB68</f>
        <v>137.18226807259975</v>
      </c>
      <c r="BY70" s="20">
        <f>'Daily Feed Intake'!BJ68</f>
        <v>103.60857275446014</v>
      </c>
      <c r="BZ70" s="175">
        <f t="shared" si="15"/>
        <v>1.5911791706611673</v>
      </c>
      <c r="CA70" s="176">
        <v>1.35</v>
      </c>
      <c r="CB70" s="175">
        <f>CB69-Dead!AE69+'Theoritical Daily Growth'!BY70/'Theoritical Daily Growth'!CA70</f>
        <v>6588.1805400868552</v>
      </c>
      <c r="CC70" s="21">
        <f>CB70/Dead!AD68</f>
        <v>131.76361080173712</v>
      </c>
      <c r="CD70" s="72">
        <f t="shared" si="16"/>
        <v>140.30342210572954</v>
      </c>
    </row>
    <row r="71" spans="1:82" x14ac:dyDescent="0.45">
      <c r="A71" s="18">
        <v>44236</v>
      </c>
      <c r="B71" s="16">
        <v>62</v>
      </c>
      <c r="C71" s="20">
        <f>'Daily Feed Intake'!F69</f>
        <v>109.31545473818105</v>
      </c>
      <c r="D71" s="174">
        <f t="shared" si="17"/>
        <v>1.5232652974294854</v>
      </c>
      <c r="E71" s="170">
        <v>1.35</v>
      </c>
      <c r="F71" s="175">
        <f>F70-Dead!C69+'Theoritical Daily Growth'!C71/'Theoritical Daily Growth'!E71</f>
        <v>7257.3641653907489</v>
      </c>
      <c r="G71" s="21">
        <f>F71/Dead!B70</f>
        <v>145.14728330781497</v>
      </c>
      <c r="H71" s="20">
        <f>'Daily Feed Intake'!J69</f>
        <v>115.61055755776977</v>
      </c>
      <c r="I71" s="174">
        <f t="shared" si="18"/>
        <v>1.4525346434049393</v>
      </c>
      <c r="J71" s="170">
        <v>1.2</v>
      </c>
      <c r="K71" s="175">
        <f>K70-Dead!E69+'Theoritical Daily Growth'!H71/'Theoritical Daily Growth'!J71</f>
        <v>8055.5710614090858</v>
      </c>
      <c r="L71" s="21">
        <f>K71/Dead!D69</f>
        <v>161.11142122818171</v>
      </c>
      <c r="M71" s="20">
        <f>'Daily Feed Intake'!N69</f>
        <v>119.86082255670978</v>
      </c>
      <c r="N71" s="174">
        <f t="shared" si="19"/>
        <v>1.5133925194117921</v>
      </c>
      <c r="O71" s="170">
        <v>1.2</v>
      </c>
      <c r="P71" s="175">
        <f>P70-Dead!G69+'Theoritical Daily Growth'!M71/'Theoritical Daily Growth'!O71</f>
        <v>8019.8929404282371</v>
      </c>
      <c r="Q71" s="21">
        <f>P71/Dead!F69</f>
        <v>160.39785880856473</v>
      </c>
      <c r="R71" s="19">
        <f t="shared" si="0"/>
        <v>155.55218778152047</v>
      </c>
      <c r="S71" s="20">
        <f>'Daily Feed Intake'!R69</f>
        <v>118.93847263732866</v>
      </c>
      <c r="T71" s="175">
        <f t="shared" si="1"/>
        <v>1.5574456289731506</v>
      </c>
      <c r="U71" s="176">
        <v>1.3</v>
      </c>
      <c r="V71" s="175">
        <f>V70-Dead!I69+'Theoritical Daily Growth'!S71/'Theoritical Daily Growth'!U71</f>
        <v>7728.2567716566664</v>
      </c>
      <c r="W71" s="21">
        <f>V71/Dead!H69</f>
        <v>154.56513543313332</v>
      </c>
      <c r="X71" s="20">
        <f>'Daily Feed Intake'!V69</f>
        <v>110.30196846336185</v>
      </c>
      <c r="Y71" s="175">
        <f t="shared" si="2"/>
        <v>1.4475993659125597</v>
      </c>
      <c r="Z71" s="176">
        <v>1.2</v>
      </c>
      <c r="AA71" s="175">
        <f>AA70-Dead!K69+'Theoritical Daily Growth'!X71/'Theoritical Daily Growth'!Z71</f>
        <v>7711.5657772510222</v>
      </c>
      <c r="AB71" s="21">
        <f>AA71/Dead!J69</f>
        <v>154.23131554502044</v>
      </c>
      <c r="AC71" s="20">
        <f>'Daily Feed Intake'!Z69</f>
        <v>115.80542100381325</v>
      </c>
      <c r="AD71" s="175">
        <f t="shared" si="3"/>
        <v>1.4828547414684501</v>
      </c>
      <c r="AE71" s="176">
        <v>1.2</v>
      </c>
      <c r="AF71" s="175">
        <f>AF70-Dead!M69+'Theoritical Daily Growth'!AC71/'Theoritical Daily Growth'!AE71</f>
        <v>7906.1312978803826</v>
      </c>
      <c r="AG71" s="21">
        <f>AF71/Dead!L69</f>
        <v>158.12262595760765</v>
      </c>
      <c r="AH71" s="72">
        <f t="shared" si="4"/>
        <v>155.63969231192047</v>
      </c>
      <c r="AI71" s="20">
        <f>'Daily Feed Intake'!AH69</f>
        <v>115.31573829285787</v>
      </c>
      <c r="AJ71" s="175">
        <f t="shared" si="5"/>
        <v>1.5081256195944666</v>
      </c>
      <c r="AK71" s="176">
        <v>1.2</v>
      </c>
      <c r="AL71" s="175">
        <f>AL70-Dead!O69+'Theoritical Daily Growth'!AI71/'Theoritical Daily Growth'!AK71</f>
        <v>7742.3917435188032</v>
      </c>
      <c r="AM71" s="21">
        <f>AL71/Dead!N69</f>
        <v>154.84783487037606</v>
      </c>
      <c r="AN71" s="20">
        <f>'Daily Feed Intake'!AL69</f>
        <v>113.35798339993852</v>
      </c>
      <c r="AO71" s="175">
        <f t="shared" si="6"/>
        <v>1.46252274631734</v>
      </c>
      <c r="AP71" s="176">
        <v>1.2</v>
      </c>
      <c r="AQ71" s="175">
        <f>AQ70-Dead!Q69+'Theoritical Daily Growth'!AN71/'Theoritical Daily Growth'!AP71</f>
        <v>7845.3176607917503</v>
      </c>
      <c r="AR71" s="21">
        <f>AQ71/Dead!P69</f>
        <v>156.906353215835</v>
      </c>
      <c r="AS71" s="20">
        <f>'Daily Feed Intake'!AP69</f>
        <v>95.464722193694158</v>
      </c>
      <c r="AT71" s="175">
        <f t="shared" si="7"/>
        <v>1.2666246584886052</v>
      </c>
      <c r="AU71" s="176">
        <v>1.2</v>
      </c>
      <c r="AV71" s="175">
        <f>AV70-Dead!S69+'Theoritical Daily Growth'!AS71/'Theoritical Daily Growth'!AU71</f>
        <v>7616.4924870767882</v>
      </c>
      <c r="AW71" s="21">
        <f>AV71/Dead!R69</f>
        <v>152.32984974153575</v>
      </c>
      <c r="AX71" s="72">
        <f t="shared" si="8"/>
        <v>154.6946792759156</v>
      </c>
      <c r="AY71" s="20">
        <f>'Daily Feed Intake'!AP69</f>
        <v>95.464722193694158</v>
      </c>
      <c r="AZ71" s="175">
        <f t="shared" si="9"/>
        <v>1.2832444629795268</v>
      </c>
      <c r="BA71" s="176">
        <v>1.2</v>
      </c>
      <c r="BB71" s="175">
        <f>BB70-Dead!U69+'Theoritical Daily Growth'!AY71/'Theoritical Daily Growth'!BA71</f>
        <v>7518.8786272031357</v>
      </c>
      <c r="BC71" s="21">
        <f>BB71/Dead!T69</f>
        <v>150.3775725440627</v>
      </c>
      <c r="BD71" s="20">
        <f>'Daily Feed Intake'!AT69</f>
        <v>101.8321865050837</v>
      </c>
      <c r="BE71" s="175">
        <f t="shared" si="10"/>
        <v>1.392617390120094</v>
      </c>
      <c r="BF71" s="176">
        <v>1.2</v>
      </c>
      <c r="BG71" s="175">
        <f>BG70-Dead!W69+'Theoritical Daily Growth'!BD71/'Theoritical Daily Growth'!BF71</f>
        <v>7397.1475954263788</v>
      </c>
      <c r="BH71" s="21">
        <f>BG71/Dead!V69</f>
        <v>147.94295190852756</v>
      </c>
      <c r="BI71" s="20">
        <f>'Daily Feed Intake'!AX69</f>
        <v>118.35678340351238</v>
      </c>
      <c r="BJ71" s="175">
        <f t="shared" si="11"/>
        <v>1.5480784731493433</v>
      </c>
      <c r="BK71" s="176">
        <v>1.2</v>
      </c>
      <c r="BL71" s="175">
        <f>BL70-Dead!Y69+'Theoritical Daily Growth'!BI71/'Theoritical Daily Growth'!BK71</f>
        <v>7744.0301242682544</v>
      </c>
      <c r="BM71" s="21">
        <f>BL71/Dead!X69</f>
        <v>154.8806024853651</v>
      </c>
      <c r="BN71" s="72">
        <f t="shared" si="12"/>
        <v>151.06704231265178</v>
      </c>
      <c r="BO71" s="20">
        <f>'Daily Feed Intake'!BB69</f>
        <v>103.19595029390533</v>
      </c>
      <c r="BP71" s="175">
        <f t="shared" si="13"/>
        <v>1.3581596587254832</v>
      </c>
      <c r="BQ71" s="176">
        <v>1.2</v>
      </c>
      <c r="BR71" s="175">
        <f>BR70-Dead!AA69+'Theoritical Daily Growth'!BO71/'Theoritical Daily Growth'!BQ71</f>
        <v>7684.2159973875096</v>
      </c>
      <c r="BS71" s="21">
        <f>BR71/Dead!Z69</f>
        <v>153.6843199477502</v>
      </c>
      <c r="BT71" s="20">
        <f>'Daily Feed Intake'!BF69</f>
        <v>95.056972259461688</v>
      </c>
      <c r="BU71" s="175">
        <f t="shared" si="14"/>
        <v>1.3858492587271634</v>
      </c>
      <c r="BV71" s="176">
        <v>1.2</v>
      </c>
      <c r="BW71" s="175">
        <f>BW70-Dead!AC69+'Theoritical Daily Growth'!BT71/'Theoritical Daily Growth'!BV71</f>
        <v>6938.3275471795387</v>
      </c>
      <c r="BX71" s="21">
        <f>BW71/Dead!AB69</f>
        <v>138.76655094359077</v>
      </c>
      <c r="BY71" s="20">
        <f>'Daily Feed Intake'!BJ69</f>
        <v>107.53880169124471</v>
      </c>
      <c r="BZ71" s="175">
        <f t="shared" si="15"/>
        <v>1.6322989486536896</v>
      </c>
      <c r="CA71" s="176">
        <v>1.35</v>
      </c>
      <c r="CB71" s="175">
        <f>CB70-Dead!AE70+'Theoritical Daily Growth'!BY71/'Theoritical Daily Growth'!CA71</f>
        <v>6667.8389117099996</v>
      </c>
      <c r="CC71" s="21">
        <f>CB71/Dead!AD69</f>
        <v>133.35677823419999</v>
      </c>
      <c r="CD71" s="72">
        <f t="shared" si="16"/>
        <v>141.93588304184698</v>
      </c>
    </row>
    <row r="72" spans="1:82" x14ac:dyDescent="0.45">
      <c r="A72" s="18">
        <v>44237</v>
      </c>
      <c r="B72" s="16">
        <v>63</v>
      </c>
      <c r="C72" s="20">
        <f>'Daily Feed Intake'!F70</f>
        <v>115.68549925800296</v>
      </c>
      <c r="D72" s="174">
        <f t="shared" si="17"/>
        <v>1.5940429145017869</v>
      </c>
      <c r="E72" s="170">
        <v>1.35</v>
      </c>
      <c r="F72" s="175">
        <f>F71-Dead!C70+'Theoritical Daily Growth'!C72/'Theoritical Daily Growth'!E72</f>
        <v>7343.0571278040843</v>
      </c>
      <c r="G72" s="21">
        <f>F72/Dead!B71</f>
        <v>146.86114255608169</v>
      </c>
      <c r="H72" s="20">
        <f>'Daily Feed Intake'!J70</f>
        <v>115.10737757048972</v>
      </c>
      <c r="I72" s="174">
        <f t="shared" si="18"/>
        <v>1.4289164193699639</v>
      </c>
      <c r="J72" s="170">
        <v>1.2</v>
      </c>
      <c r="K72" s="175">
        <f>K71-Dead!E70+'Theoritical Daily Growth'!H72/'Theoritical Daily Growth'!J72</f>
        <v>8151.4938760511604</v>
      </c>
      <c r="L72" s="21">
        <f>K72/Dead!D70</f>
        <v>163.0298775210232</v>
      </c>
      <c r="M72" s="20">
        <f>'Daily Feed Intake'!N70</f>
        <v>113.67277930888277</v>
      </c>
      <c r="N72" s="174">
        <f t="shared" si="19"/>
        <v>1.4173852463274028</v>
      </c>
      <c r="O72" s="170">
        <v>1.2</v>
      </c>
      <c r="P72" s="175">
        <f>P71-Dead!G70+'Theoritical Daily Growth'!M72/'Theoritical Daily Growth'!O72</f>
        <v>8114.6202565189724</v>
      </c>
      <c r="Q72" s="21">
        <f>P72/Dead!F70</f>
        <v>162.29240513037945</v>
      </c>
      <c r="R72" s="19">
        <f t="shared" si="0"/>
        <v>157.39447506916144</v>
      </c>
      <c r="S72" s="20">
        <f>'Daily Feed Intake'!R70</f>
        <v>117.18643718437596</v>
      </c>
      <c r="T72" s="175">
        <f t="shared" si="1"/>
        <v>1.5163372626820124</v>
      </c>
      <c r="U72" s="176">
        <v>1.3</v>
      </c>
      <c r="V72" s="175">
        <f>V71-Dead!I70+'Theoritical Daily Growth'!S72/'Theoritical Daily Growth'!U72</f>
        <v>7818.4001848754169</v>
      </c>
      <c r="W72" s="21">
        <f>V72/Dead!H70</f>
        <v>156.36800369750833</v>
      </c>
      <c r="X72" s="20">
        <f>'Daily Feed Intake'!V70</f>
        <v>93.348448933319588</v>
      </c>
      <c r="Y72" s="175">
        <f t="shared" si="2"/>
        <v>1.2104992893751332</v>
      </c>
      <c r="Z72" s="176">
        <v>1.2</v>
      </c>
      <c r="AA72" s="175">
        <f>AA71-Dead!K70+'Theoritical Daily Growth'!X72/'Theoritical Daily Growth'!Z72</f>
        <v>7789.3561513621216</v>
      </c>
      <c r="AB72" s="21">
        <f>AA72/Dead!J70</f>
        <v>155.78712302724244</v>
      </c>
      <c r="AC72" s="20">
        <f>'Daily Feed Intake'!Z70</f>
        <v>119.54653200041224</v>
      </c>
      <c r="AD72" s="175">
        <f t="shared" si="3"/>
        <v>1.5120736994649002</v>
      </c>
      <c r="AE72" s="176">
        <v>1.2</v>
      </c>
      <c r="AF72" s="175">
        <f>AF71-Dead!M70+'Theoritical Daily Growth'!AC72/'Theoritical Daily Growth'!AE72</f>
        <v>8005.7534078807257</v>
      </c>
      <c r="AG72" s="21">
        <f>AF72/Dead!L70</f>
        <v>160.1150681576145</v>
      </c>
      <c r="AH72" s="72">
        <f t="shared" si="4"/>
        <v>157.42339829412174</v>
      </c>
      <c r="AI72" s="20">
        <f>'Daily Feed Intake'!AH70</f>
        <v>118.24724561942821</v>
      </c>
      <c r="AJ72" s="175">
        <f t="shared" si="5"/>
        <v>1.5272702484786256</v>
      </c>
      <c r="AK72" s="176">
        <v>1.2</v>
      </c>
      <c r="AL72" s="175">
        <f>AL71-Dead!O70+'Theoritical Daily Growth'!AI72/'Theoritical Daily Growth'!AK72</f>
        <v>7840.9311148683264</v>
      </c>
      <c r="AM72" s="21">
        <f>AL72/Dead!N70</f>
        <v>156.81862229736652</v>
      </c>
      <c r="AN72" s="20">
        <f>'Daily Feed Intake'!AL70</f>
        <v>116.45349113638693</v>
      </c>
      <c r="AO72" s="175">
        <f t="shared" si="6"/>
        <v>1.4843693547092704</v>
      </c>
      <c r="AP72" s="176">
        <v>1.2</v>
      </c>
      <c r="AQ72" s="175">
        <f>AQ71-Dead!Q70+'Theoritical Daily Growth'!AN72/'Theoritical Daily Growth'!AP72</f>
        <v>7942.3622367387397</v>
      </c>
      <c r="AR72" s="21">
        <f>AQ72/Dead!P70</f>
        <v>158.84724473477479</v>
      </c>
      <c r="AS72" s="20">
        <f>'Daily Feed Intake'!AP70</f>
        <v>98.648454349388928</v>
      </c>
      <c r="AT72" s="175">
        <f t="shared" si="7"/>
        <v>1.2951953214260994</v>
      </c>
      <c r="AU72" s="176">
        <v>1.2</v>
      </c>
      <c r="AV72" s="175">
        <f>AV71-Dead!S70+'Theoritical Daily Growth'!AS72/'Theoritical Daily Growth'!AU72</f>
        <v>7698.6995323679457</v>
      </c>
      <c r="AW72" s="21">
        <f>AV72/Dead!R70</f>
        <v>153.9739906473589</v>
      </c>
      <c r="AX72" s="72">
        <f t="shared" si="8"/>
        <v>156.54661922650007</v>
      </c>
      <c r="AY72" s="20">
        <f>'Daily Feed Intake'!AP70</f>
        <v>98.648454349388928</v>
      </c>
      <c r="AZ72" s="175">
        <f t="shared" si="9"/>
        <v>1.3120101978037126</v>
      </c>
      <c r="BA72" s="176">
        <v>1.2</v>
      </c>
      <c r="BB72" s="175">
        <f>BB71-Dead!U70+'Theoritical Daily Growth'!AY72/'Theoritical Daily Growth'!BA72</f>
        <v>7601.0856724942932</v>
      </c>
      <c r="BC72" s="21">
        <f>BB72/Dead!T70</f>
        <v>152.02171344988585</v>
      </c>
      <c r="BD72" s="20">
        <f>'Daily Feed Intake'!AT70</f>
        <v>104.17377015507857</v>
      </c>
      <c r="BE72" s="175">
        <f t="shared" si="10"/>
        <v>1.4082964928195933</v>
      </c>
      <c r="BF72" s="176">
        <v>1.2</v>
      </c>
      <c r="BG72" s="175">
        <f>BG71-Dead!W70+'Theoritical Daily Growth'!BD72/'Theoritical Daily Growth'!BF72</f>
        <v>7483.9590705556111</v>
      </c>
      <c r="BH72" s="21">
        <f>BG72/Dead!V70</f>
        <v>149.67918141111221</v>
      </c>
      <c r="BI72" s="20">
        <f>'Daily Feed Intake'!AX70</f>
        <v>83.797884358632018</v>
      </c>
      <c r="BJ72" s="175">
        <f t="shared" si="11"/>
        <v>1.0820965700536995</v>
      </c>
      <c r="BK72" s="176">
        <v>1.2</v>
      </c>
      <c r="BL72" s="175">
        <f>BL71-Dead!Y70+'Theoritical Daily Growth'!BI72/'Theoritical Daily Growth'!BK72</f>
        <v>7813.8616945671147</v>
      </c>
      <c r="BM72" s="21">
        <f>BL72/Dead!X70</f>
        <v>156.27723389134229</v>
      </c>
      <c r="BN72" s="72">
        <f t="shared" si="12"/>
        <v>152.65937625078013</v>
      </c>
      <c r="BO72" s="20">
        <f>'Daily Feed Intake'!BB70</f>
        <v>111.44839950500155</v>
      </c>
      <c r="BP72" s="175">
        <f t="shared" si="13"/>
        <v>1.4503548513328091</v>
      </c>
      <c r="BQ72" s="176">
        <v>1.2</v>
      </c>
      <c r="BR72" s="175">
        <f>BR71-Dead!AA70+'Theoritical Daily Growth'!BO72/'Theoritical Daily Growth'!BQ72</f>
        <v>7777.0896636416774</v>
      </c>
      <c r="BS72" s="21">
        <f>BR72/Dead!Z70</f>
        <v>155.54179327283356</v>
      </c>
      <c r="BT72" s="20">
        <f>'Daily Feed Intake'!BF70</f>
        <v>109.12739816438074</v>
      </c>
      <c r="BU72" s="175">
        <f t="shared" si="14"/>
        <v>1.5728199255848265</v>
      </c>
      <c r="BV72" s="176">
        <v>1.2</v>
      </c>
      <c r="BW72" s="175">
        <f>BW71-Dead!AC70+'Theoritical Daily Growth'!BT72/'Theoritical Daily Growth'!BV72</f>
        <v>7029.2670456498563</v>
      </c>
      <c r="BX72" s="21">
        <f>BW72/Dead!AB70</f>
        <v>140.58534091299714</v>
      </c>
      <c r="BY72" s="20">
        <f>'Daily Feed Intake'!BJ70</f>
        <v>77.437993193771263</v>
      </c>
      <c r="BZ72" s="175">
        <f t="shared" si="15"/>
        <v>1.1613656871310334</v>
      </c>
      <c r="CA72" s="176">
        <v>1.35</v>
      </c>
      <c r="CB72" s="175">
        <f>CB71-Dead!AE71+'Theoritical Daily Growth'!BY72/'Theoritical Daily Growth'!CA72</f>
        <v>6725.2003881498304</v>
      </c>
      <c r="CC72" s="21">
        <f>CB72/Dead!AD70</f>
        <v>134.50400776299659</v>
      </c>
      <c r="CD72" s="72">
        <f t="shared" si="16"/>
        <v>143.54371398294242</v>
      </c>
    </row>
    <row r="73" spans="1:82" x14ac:dyDescent="0.45">
      <c r="A73" s="18">
        <v>44238</v>
      </c>
      <c r="B73" s="16">
        <v>64</v>
      </c>
      <c r="C73" s="20">
        <f>'Daily Feed Intake'!F71</f>
        <v>107.94509221963112</v>
      </c>
      <c r="D73" s="174">
        <f t="shared" si="17"/>
        <v>1.4700293125992843</v>
      </c>
      <c r="E73" s="170">
        <v>1.35</v>
      </c>
      <c r="F73" s="175">
        <f>F72-Dead!C71+'Theoritical Daily Growth'!C73/'Theoritical Daily Growth'!E73</f>
        <v>7423.0164553741815</v>
      </c>
      <c r="G73" s="21">
        <f>F73/Dead!B72</f>
        <v>148.46032910748363</v>
      </c>
      <c r="H73" s="20">
        <f>'Daily Feed Intake'!J71</f>
        <v>119.7002331990672</v>
      </c>
      <c r="I73" s="174">
        <f t="shared" si="18"/>
        <v>1.4684453551605163</v>
      </c>
      <c r="J73" s="170">
        <v>1.2</v>
      </c>
      <c r="K73" s="175">
        <f>K72-Dead!E71+'Theoritical Daily Growth'!H73/'Theoritical Daily Growth'!J73</f>
        <v>8251.2440703837165</v>
      </c>
      <c r="L73" s="21">
        <f>K73/Dead!D71</f>
        <v>165.02488140767434</v>
      </c>
      <c r="M73" s="20">
        <f>'Daily Feed Intake'!N71</f>
        <v>119.59317362730549</v>
      </c>
      <c r="N73" s="174">
        <f t="shared" si="19"/>
        <v>1.4737987711899265</v>
      </c>
      <c r="O73" s="170">
        <v>1.2</v>
      </c>
      <c r="P73" s="175">
        <f>P72-Dead!G71+'Theoritical Daily Growth'!M73/'Theoritical Daily Growth'!O73</f>
        <v>8214.2812345417278</v>
      </c>
      <c r="Q73" s="21">
        <f>P73/Dead!F71</f>
        <v>164.28562469083457</v>
      </c>
      <c r="R73" s="19">
        <f t="shared" si="0"/>
        <v>159.25694506866418</v>
      </c>
      <c r="S73" s="20">
        <f>'Daily Feed Intake'!R71</f>
        <v>119.29918581881893</v>
      </c>
      <c r="T73" s="175">
        <f t="shared" si="1"/>
        <v>1.5258771999110698</v>
      </c>
      <c r="U73" s="176">
        <v>1.3</v>
      </c>
      <c r="V73" s="175">
        <f>V72-Dead!I71+'Theoritical Daily Growth'!S73/'Theoritical Daily Growth'!U73</f>
        <v>7910.1687893514318</v>
      </c>
      <c r="W73" s="21">
        <f>V73/Dead!H71</f>
        <v>158.20337578702865</v>
      </c>
      <c r="X73" s="20">
        <f>'Daily Feed Intake'!V71</f>
        <v>119.06214572812532</v>
      </c>
      <c r="Y73" s="175">
        <f t="shared" si="2"/>
        <v>1.5285235828805306</v>
      </c>
      <c r="Z73" s="176">
        <v>1.2</v>
      </c>
      <c r="AA73" s="175">
        <f>AA72-Dead!K71+'Theoritical Daily Growth'!X73/'Theoritical Daily Growth'!Z73</f>
        <v>7888.5746061355594</v>
      </c>
      <c r="AB73" s="21">
        <f>AA73/Dead!J71</f>
        <v>157.77149212271118</v>
      </c>
      <c r="AC73" s="20">
        <f>'Daily Feed Intake'!Z71</f>
        <v>119.74234772750695</v>
      </c>
      <c r="AD73" s="175">
        <f t="shared" si="3"/>
        <v>1.495703672431812</v>
      </c>
      <c r="AE73" s="176">
        <v>1.2</v>
      </c>
      <c r="AF73" s="175">
        <f>AF72-Dead!M71+'Theoritical Daily Growth'!AC73/'Theoritical Daily Growth'!AE73</f>
        <v>8105.5386976536483</v>
      </c>
      <c r="AG73" s="21">
        <f>AF73/Dead!L71</f>
        <v>162.11077395307296</v>
      </c>
      <c r="AH73" s="72">
        <f t="shared" si="4"/>
        <v>159.3618806209376</v>
      </c>
      <c r="AI73" s="20">
        <f>'Daily Feed Intake'!AH71</f>
        <v>118.62649656727123</v>
      </c>
      <c r="AJ73" s="175">
        <f t="shared" si="5"/>
        <v>1.5129133878287278</v>
      </c>
      <c r="AK73" s="176">
        <v>1.2</v>
      </c>
      <c r="AL73" s="175">
        <f>AL72-Dead!O71+'Theoritical Daily Growth'!AI73/'Theoritical Daily Growth'!AK73</f>
        <v>7939.7865286743854</v>
      </c>
      <c r="AM73" s="21">
        <f>AL73/Dead!N71</f>
        <v>158.7957305734877</v>
      </c>
      <c r="AN73" s="20">
        <f>'Daily Feed Intake'!AL71</f>
        <v>118.70849677221027</v>
      </c>
      <c r="AO73" s="175">
        <f t="shared" si="6"/>
        <v>1.4946245617343419</v>
      </c>
      <c r="AP73" s="176">
        <v>1.2</v>
      </c>
      <c r="AQ73" s="175">
        <f>AQ72-Dead!Q71+'Theoritical Daily Growth'!AN73/'Theoritical Daily Growth'!AP73</f>
        <v>8041.2859840489145</v>
      </c>
      <c r="AR73" s="21">
        <f>AQ73/Dead!P71</f>
        <v>160.8257196809783</v>
      </c>
      <c r="AS73" s="20">
        <f>'Daily Feed Intake'!AP71</f>
        <v>106.51535380507343</v>
      </c>
      <c r="AT73" s="175">
        <f t="shared" si="7"/>
        <v>1.3835499535635434</v>
      </c>
      <c r="AU73" s="176">
        <v>1.2</v>
      </c>
      <c r="AV73" s="175">
        <f>AV72-Dead!S71+'Theoritical Daily Growth'!AS73/'Theoritical Daily Growth'!AU73</f>
        <v>7787.4623272055069</v>
      </c>
      <c r="AW73" s="21">
        <f>AV73/Dead!R71</f>
        <v>155.74924654411015</v>
      </c>
      <c r="AX73" s="72">
        <f t="shared" si="8"/>
        <v>158.45689893285873</v>
      </c>
      <c r="AY73" s="20">
        <f>'Daily Feed Intake'!AP71</f>
        <v>106.51535380507343</v>
      </c>
      <c r="AZ73" s="175">
        <f t="shared" si="9"/>
        <v>1.4013176326970731</v>
      </c>
      <c r="BA73" s="176">
        <v>1.2</v>
      </c>
      <c r="BB73" s="175">
        <f>BB72-Dead!U71+'Theoritical Daily Growth'!AY73/'Theoritical Daily Growth'!BA73</f>
        <v>7689.8484673318544</v>
      </c>
      <c r="BC73" s="21">
        <f>BB73/Dead!T71</f>
        <v>153.7969693466371</v>
      </c>
      <c r="BD73" s="20">
        <f>'Daily Feed Intake'!AT71</f>
        <v>119.55838553969394</v>
      </c>
      <c r="BE73" s="175">
        <f t="shared" si="10"/>
        <v>1.5975285863077</v>
      </c>
      <c r="BF73" s="176">
        <v>1.2</v>
      </c>
      <c r="BG73" s="175">
        <f>BG72-Dead!W71+'Theoritical Daily Growth'!BD73/'Theoritical Daily Growth'!BF73</f>
        <v>7583.5910585053562</v>
      </c>
      <c r="BH73" s="21">
        <f>BG73/Dead!V71</f>
        <v>151.67182117010714</v>
      </c>
      <c r="BI73" s="20">
        <f>'Daily Feed Intake'!AX71</f>
        <v>118.48002464824894</v>
      </c>
      <c r="BJ73" s="175">
        <f t="shared" si="11"/>
        <v>1.516280032581415</v>
      </c>
      <c r="BK73" s="176">
        <v>1.2</v>
      </c>
      <c r="BL73" s="175">
        <f>BL72-Dead!Y71+'Theoritical Daily Growth'!BI73/'Theoritical Daily Growth'!BK73</f>
        <v>7912.5950484406558</v>
      </c>
      <c r="BM73" s="21">
        <f>BL73/Dead!X71</f>
        <v>158.25190096881312</v>
      </c>
      <c r="BN73" s="72">
        <f t="shared" si="12"/>
        <v>154.5735638285191</v>
      </c>
      <c r="BO73" s="20">
        <f>'Daily Feed Intake'!BB71</f>
        <v>117.54489635969888</v>
      </c>
      <c r="BP73" s="175">
        <f t="shared" si="13"/>
        <v>1.5114252431629758</v>
      </c>
      <c r="BQ73" s="176">
        <v>1.2</v>
      </c>
      <c r="BR73" s="175">
        <f>BR72-Dead!AA71+'Theoritical Daily Growth'!BO73/'Theoritical Daily Growth'!BQ73</f>
        <v>7875.0437439414263</v>
      </c>
      <c r="BS73" s="21">
        <f>BR73/Dead!Z71</f>
        <v>157.50087487882854</v>
      </c>
      <c r="BT73" s="20">
        <f>'Daily Feed Intake'!BF71</f>
        <v>116.63712694647829</v>
      </c>
      <c r="BU73" s="175">
        <f t="shared" si="14"/>
        <v>1.6593070968709396</v>
      </c>
      <c r="BV73" s="176">
        <v>1.2</v>
      </c>
      <c r="BW73" s="175">
        <f>BW72-Dead!AC71+'Theoritical Daily Growth'!BT73/'Theoritical Daily Growth'!BV73</f>
        <v>7126.4646514385886</v>
      </c>
      <c r="BX73" s="21">
        <f>BW73/Dead!AB71</f>
        <v>142.52929302877178</v>
      </c>
      <c r="BY73" s="20">
        <f>'Daily Feed Intake'!BJ71</f>
        <v>112.41806228730535</v>
      </c>
      <c r="BZ73" s="175">
        <f t="shared" si="15"/>
        <v>1.6715942395618739</v>
      </c>
      <c r="CA73" s="176">
        <v>1.35</v>
      </c>
      <c r="CB73" s="175">
        <f>CB72-Dead!AE72+'Theoritical Daily Growth'!BY73/'Theoritical Daily Growth'!CA73</f>
        <v>6808.4730268811672</v>
      </c>
      <c r="CC73" s="21">
        <f>CB73/Dead!AD71</f>
        <v>136.16946053762334</v>
      </c>
      <c r="CD73" s="72">
        <f t="shared" si="16"/>
        <v>145.39987614840788</v>
      </c>
    </row>
    <row r="74" spans="1:82" x14ac:dyDescent="0.45">
      <c r="A74" s="18">
        <v>44239</v>
      </c>
      <c r="B74" s="16">
        <v>65</v>
      </c>
      <c r="C74" s="20">
        <f>'Daily Feed Intake'!F72</f>
        <v>52.049289802840789</v>
      </c>
      <c r="D74" s="174">
        <f t="shared" ref="D74:D126" si="20">C74/F73*100</f>
        <v>0.7011878542335398</v>
      </c>
      <c r="E74" s="170">
        <v>1.35</v>
      </c>
      <c r="F74" s="175">
        <f>F73-Dead!C72+'Theoritical Daily Growth'!C74/'Theoritical Daily Growth'!E74</f>
        <v>7461.5714848577672</v>
      </c>
      <c r="G74" s="21">
        <f>F74/Dead!B73</f>
        <v>149.23142969715533</v>
      </c>
      <c r="H74" s="20">
        <f>'Daily Feed Intake'!J72</f>
        <v>110.58946364214543</v>
      </c>
      <c r="I74" s="174">
        <f t="shared" si="18"/>
        <v>1.340276238332174</v>
      </c>
      <c r="J74" s="170">
        <v>1.2</v>
      </c>
      <c r="K74" s="175">
        <f>K73-Dead!E72+'Theoritical Daily Growth'!H74/'Theoritical Daily Growth'!J74</f>
        <v>8343.4019567521718</v>
      </c>
      <c r="L74" s="21">
        <f>K74/Dead!D72</f>
        <v>166.86803913504343</v>
      </c>
      <c r="M74" s="20">
        <f>'Daily Feed Intake'!N72</f>
        <v>115.00031799872801</v>
      </c>
      <c r="N74" s="174">
        <f t="shared" si="19"/>
        <v>1.4000046347955828</v>
      </c>
      <c r="O74" s="170">
        <v>1.2</v>
      </c>
      <c r="P74" s="175">
        <f>P73-Dead!G72+'Theoritical Daily Growth'!M74/'Theoritical Daily Growth'!O74</f>
        <v>8310.1148328740019</v>
      </c>
      <c r="Q74" s="21">
        <f>P74/Dead!F72</f>
        <v>166.20229665748005</v>
      </c>
      <c r="R74" s="19">
        <f t="shared" ref="R74:R126" si="21">AVERAGE(G74,L74,Q74)</f>
        <v>160.76725516322628</v>
      </c>
      <c r="S74" s="20">
        <f>'Daily Feed Intake'!R72</f>
        <v>115.1149129135319</v>
      </c>
      <c r="T74" s="175">
        <f t="shared" ref="T74:T126" si="22">S74/V73*100</f>
        <v>1.4552775797717252</v>
      </c>
      <c r="U74" s="176">
        <v>1.3</v>
      </c>
      <c r="V74" s="175">
        <f>V73-Dead!I72+'Theoritical Daily Growth'!S74/'Theoritical Daily Growth'!U74</f>
        <v>7998.7187223618412</v>
      </c>
      <c r="W74" s="21">
        <f>V74/Dead!H72</f>
        <v>159.97437444723681</v>
      </c>
      <c r="X74" s="20">
        <f>'Daily Feed Intake'!V72</f>
        <v>114.28011955065443</v>
      </c>
      <c r="Y74" s="175">
        <f t="shared" ref="Y74:Y126" si="23">X74/AA73*100</f>
        <v>1.4486789471670825</v>
      </c>
      <c r="Z74" s="176">
        <v>1.2</v>
      </c>
      <c r="AA74" s="175">
        <f>AA73-Dead!K72+'Theoritical Daily Growth'!X74/'Theoritical Daily Growth'!Z74</f>
        <v>7983.8080390944378</v>
      </c>
      <c r="AB74" s="21">
        <f>AA74/Dead!J72</f>
        <v>159.67616078188877</v>
      </c>
      <c r="AC74" s="20">
        <f>'Daily Feed Intake'!Z72</f>
        <v>106.33412346696898</v>
      </c>
      <c r="AD74" s="175">
        <f t="shared" ref="AD74:AD126" si="24">AC74/AF73*100</f>
        <v>1.3118699130725271</v>
      </c>
      <c r="AE74" s="176">
        <v>1.2</v>
      </c>
      <c r="AF74" s="175">
        <f>AF73-Dead!M72+'Theoritical Daily Growth'!AC74/'Theoritical Daily Growth'!AE74</f>
        <v>8194.1504672094561</v>
      </c>
      <c r="AG74" s="21">
        <f>AF74/Dead!L72</f>
        <v>163.88300934418913</v>
      </c>
      <c r="AH74" s="72">
        <f t="shared" ref="AH74:AH126" si="25">AVERAGE(W74,AB74,AG74)</f>
        <v>161.17784819110491</v>
      </c>
      <c r="AI74" s="20">
        <f>'Daily Feed Intake'!AH72</f>
        <v>102.69795675786453</v>
      </c>
      <c r="AJ74" s="175">
        <f t="shared" ref="AJ74:AJ126" si="26">AI74/AL73*100</f>
        <v>1.2934599234749302</v>
      </c>
      <c r="AK74" s="176">
        <v>1.2</v>
      </c>
      <c r="AL74" s="175">
        <f>AL73-Dead!O72+'Theoritical Daily Growth'!AI74/'Theoritical Daily Growth'!AK74</f>
        <v>8025.3681593059391</v>
      </c>
      <c r="AM74" s="21">
        <f>AL74/Dead!N72</f>
        <v>160.50736318611879</v>
      </c>
      <c r="AN74" s="20">
        <f>'Daily Feed Intake'!AL72</f>
        <v>96.793942002254326</v>
      </c>
      <c r="AO74" s="175">
        <f t="shared" ref="AO74:AO126" si="27">AN74/AQ73*100</f>
        <v>1.2037122195909895</v>
      </c>
      <c r="AP74" s="176">
        <v>1.2</v>
      </c>
      <c r="AQ74" s="175">
        <f>AQ73-Dead!Q72+'Theoritical Daily Growth'!AN74/'Theoritical Daily Growth'!AP74</f>
        <v>8121.9476023841262</v>
      </c>
      <c r="AR74" s="21">
        <f>AQ74/Dead!P72</f>
        <v>162.43895204768253</v>
      </c>
      <c r="AS74" s="20">
        <f>'Daily Feed Intake'!AP72</f>
        <v>74.041285816986758</v>
      </c>
      <c r="AT74" s="175">
        <f t="shared" ref="AT74:AT126" si="28">AS74/AV73*100</f>
        <v>0.95077552488855643</v>
      </c>
      <c r="AU74" s="176">
        <v>1.2</v>
      </c>
      <c r="AV74" s="175">
        <f>AV73-Dead!S72+'Theoritical Daily Growth'!AS74/'Theoritical Daily Growth'!AU74</f>
        <v>7849.1633987196628</v>
      </c>
      <c r="AW74" s="21">
        <f>AV74/Dead!R72</f>
        <v>156.98326797439324</v>
      </c>
      <c r="AX74" s="72">
        <f t="shared" ref="AX74:AX126" si="29">AVERAGE(AM74,AR74,AW74)</f>
        <v>159.97652773606487</v>
      </c>
      <c r="AY74" s="20">
        <f>'Daily Feed Intake'!AP72</f>
        <v>74.041285816986758</v>
      </c>
      <c r="AZ74" s="175">
        <f t="shared" ref="AZ74:AZ126" si="30">AY74/BB73*100</f>
        <v>0.96284453629392319</v>
      </c>
      <c r="BA74" s="176">
        <v>1.2</v>
      </c>
      <c r="BB74" s="175">
        <f>BB73-Dead!U72+'Theoritical Daily Growth'!AY74/'Theoritical Daily Growth'!BA74</f>
        <v>7751.5495388460104</v>
      </c>
      <c r="BC74" s="21">
        <f>BB74/Dead!T72</f>
        <v>155.03099077692022</v>
      </c>
      <c r="BD74" s="20">
        <f>'Daily Feed Intake'!AT72</f>
        <v>80.716853240217731</v>
      </c>
      <c r="BE74" s="175">
        <f t="shared" ref="BE74:BE126" si="31">BD74/BG73*100</f>
        <v>1.0643618915828794</v>
      </c>
      <c r="BF74" s="176">
        <v>1.2</v>
      </c>
      <c r="BG74" s="175">
        <f>BG73-Dead!W72+'Theoritical Daily Growth'!BD74/'Theoritical Daily Growth'!BF74</f>
        <v>7650.855102872204</v>
      </c>
      <c r="BH74" s="21">
        <f>BG74/Dead!V72</f>
        <v>153.01710205744408</v>
      </c>
      <c r="BI74" s="20">
        <f>'Daily Feed Intake'!AX72</f>
        <v>109.82232720550478</v>
      </c>
      <c r="BJ74" s="175">
        <f t="shared" ref="BJ74:BJ126" si="32">BI74/BL73*100</f>
        <v>1.3879432289050051</v>
      </c>
      <c r="BK74" s="176">
        <v>1.2</v>
      </c>
      <c r="BL74" s="175">
        <f>BL73-Dead!Y72+'Theoritical Daily Growth'!BI74/'Theoritical Daily Growth'!BK74</f>
        <v>8004.1136544452429</v>
      </c>
      <c r="BM74" s="21">
        <f>BL74/Dead!X72</f>
        <v>160.08227308890486</v>
      </c>
      <c r="BN74" s="72">
        <f t="shared" ref="BN74:BN126" si="33">AVERAGE(BC74,BH74,BM74)</f>
        <v>156.04345530775637</v>
      </c>
      <c r="BO74" s="20">
        <f>'Daily Feed Intake'!BB72</f>
        <v>91.343370114468399</v>
      </c>
      <c r="BP74" s="175">
        <f t="shared" ref="BP74:BP126" si="34">BO74/BR73*100</f>
        <v>1.1599093679288113</v>
      </c>
      <c r="BQ74" s="176">
        <v>1.2</v>
      </c>
      <c r="BR74" s="175">
        <f>BR73-Dead!AA72+'Theoritical Daily Growth'!BO74/'Theoritical Daily Growth'!BQ74</f>
        <v>7951.1632190368164</v>
      </c>
      <c r="BS74" s="21">
        <f>BR74/Dead!Z72</f>
        <v>159.02326438073632</v>
      </c>
      <c r="BT74" s="20">
        <f>'Daily Feed Intake'!BF72</f>
        <v>74.848787253789823</v>
      </c>
      <c r="BU74" s="175">
        <f t="shared" ref="BU74:BU126" si="35">BT74/BW73*100</f>
        <v>1.0502933911091585</v>
      </c>
      <c r="BV74" s="176">
        <v>1.2</v>
      </c>
      <c r="BW74" s="175">
        <f>BW73-Dead!AC72+'Theoritical Daily Growth'!BT74/'Theoritical Daily Growth'!BV74</f>
        <v>7188.8386408167471</v>
      </c>
      <c r="BX74" s="21">
        <f>BW74/Dead!AB72</f>
        <v>143.77677281633495</v>
      </c>
      <c r="BY74" s="20">
        <f>'Daily Feed Intake'!BJ72</f>
        <v>83.121867587913783</v>
      </c>
      <c r="BZ74" s="175">
        <f t="shared" ref="BZ74:BZ126" si="36">BY74/CB73*100</f>
        <v>1.2208591744394461</v>
      </c>
      <c r="CA74" s="176">
        <v>1.35</v>
      </c>
      <c r="CB74" s="175">
        <f>CB73-Dead!AE73+'Theoritical Daily Growth'!BY74/'Theoritical Daily Growth'!CA74</f>
        <v>6870.0447806499924</v>
      </c>
      <c r="CC74" s="21">
        <f>CB74/Dead!AD72</f>
        <v>137.40089561299985</v>
      </c>
      <c r="CD74" s="72">
        <f t="shared" ref="CD74:CD126" si="37">AVERAGE(BS74,BX74,CC74)</f>
        <v>146.73364427002369</v>
      </c>
    </row>
    <row r="75" spans="1:82" x14ac:dyDescent="0.45">
      <c r="A75" s="18">
        <v>44240</v>
      </c>
      <c r="B75" s="16">
        <v>66</v>
      </c>
      <c r="C75" s="20">
        <f>'Daily Feed Intake'!F73</f>
        <v>77.315348738605053</v>
      </c>
      <c r="D75" s="174">
        <f t="shared" si="20"/>
        <v>1.0361805002539466</v>
      </c>
      <c r="E75" s="170">
        <v>1.35</v>
      </c>
      <c r="F75" s="175">
        <f>F74-Dead!C73+'Theoritical Daily Growth'!C75/'Theoritical Daily Growth'!E75</f>
        <v>7518.8421135530307</v>
      </c>
      <c r="G75" s="21">
        <f>F75/Dead!B74</f>
        <v>150.37684227106061</v>
      </c>
      <c r="H75" s="20">
        <f>'Daily Feed Intake'!J73</f>
        <v>109.76510493958024</v>
      </c>
      <c r="I75" s="174">
        <f t="shared" ref="I75:I126" si="38">H75/K74*100</f>
        <v>1.3155917155681229</v>
      </c>
      <c r="J75" s="170">
        <v>1.2</v>
      </c>
      <c r="K75" s="175">
        <f>K74-Dead!E73+'Theoritical Daily Growth'!H75/'Theoritical Daily Growth'!J75</f>
        <v>8434.8728775351556</v>
      </c>
      <c r="L75" s="21">
        <f>K75/Dead!D73</f>
        <v>168.69745755070312</v>
      </c>
      <c r="M75" s="20">
        <f>'Daily Feed Intake'!N73</f>
        <v>105.01165995336018</v>
      </c>
      <c r="N75" s="174">
        <f t="shared" ref="N75:N126" si="39">M75/P74*100</f>
        <v>1.2636607563826234</v>
      </c>
      <c r="O75" s="170">
        <v>1.2</v>
      </c>
      <c r="P75" s="175">
        <f>P74-Dead!G73+'Theoritical Daily Growth'!M75/'Theoritical Daily Growth'!O75</f>
        <v>8397.6245495018029</v>
      </c>
      <c r="Q75" s="21">
        <f>P75/Dead!F73</f>
        <v>167.95249099003607</v>
      </c>
      <c r="R75" s="19">
        <f t="shared" si="21"/>
        <v>162.34226360393325</v>
      </c>
      <c r="S75" s="20">
        <f>'Daily Feed Intake'!R73</f>
        <v>116.25888900340101</v>
      </c>
      <c r="T75" s="175">
        <f t="shared" si="22"/>
        <v>1.4534688996923795</v>
      </c>
      <c r="U75" s="176">
        <v>1.3</v>
      </c>
      <c r="V75" s="175">
        <f>V74-Dead!I73+'Theoritical Daily Growth'!S75/'Theoritical Daily Growth'!U75</f>
        <v>8088.1486369798422</v>
      </c>
      <c r="W75" s="21">
        <f>V75/Dead!H73</f>
        <v>161.76297273959685</v>
      </c>
      <c r="X75" s="20">
        <f>'Daily Feed Intake'!V73</f>
        <v>97.738843656601048</v>
      </c>
      <c r="Y75" s="175">
        <f t="shared" si="23"/>
        <v>1.2242133475404433</v>
      </c>
      <c r="Z75" s="176">
        <v>1.2</v>
      </c>
      <c r="AA75" s="175">
        <f>AA74-Dead!K73+'Theoritical Daily Growth'!X75/'Theoritical Daily Growth'!Z75</f>
        <v>8065.2570754749386</v>
      </c>
      <c r="AB75" s="21">
        <f>AA75/Dead!J73</f>
        <v>161.30514150949878</v>
      </c>
      <c r="AC75" s="20">
        <f>'Daily Feed Intake'!Z73</f>
        <v>114.48624136864888</v>
      </c>
      <c r="AD75" s="175">
        <f t="shared" si="24"/>
        <v>1.3971703574005461</v>
      </c>
      <c r="AE75" s="176">
        <v>1.2</v>
      </c>
      <c r="AF75" s="175">
        <f>AF74-Dead!M73+'Theoritical Daily Growth'!AC75/'Theoritical Daily Growth'!AE75</f>
        <v>8289.5556683499963</v>
      </c>
      <c r="AG75" s="21">
        <f>AF75/Dead!L73</f>
        <v>165.79111336699992</v>
      </c>
      <c r="AH75" s="72">
        <f t="shared" si="25"/>
        <v>162.95307587203186</v>
      </c>
      <c r="AI75" s="20">
        <f>'Daily Feed Intake'!AH73</f>
        <v>103.89720975509786</v>
      </c>
      <c r="AJ75" s="175">
        <f t="shared" si="26"/>
        <v>1.2946098882033499</v>
      </c>
      <c r="AK75" s="176">
        <v>1.2</v>
      </c>
      <c r="AL75" s="175">
        <f>AL74-Dead!O73+'Theoritical Daily Growth'!AI75/'Theoritical Daily Growth'!AK75</f>
        <v>8111.9491674351875</v>
      </c>
      <c r="AM75" s="21">
        <f>AL75/Dead!N73</f>
        <v>162.23898334870375</v>
      </c>
      <c r="AN75" s="20">
        <f>'Daily Feed Intake'!AL73</f>
        <v>104.09196024182805</v>
      </c>
      <c r="AO75" s="175">
        <f t="shared" si="27"/>
        <v>1.2816132944673611</v>
      </c>
      <c r="AP75" s="176">
        <v>1.2</v>
      </c>
      <c r="AQ75" s="175">
        <f>AQ74-Dead!Q73+'Theoritical Daily Growth'!AN75/'Theoritical Daily Growth'!AP75</f>
        <v>8208.6909025856494</v>
      </c>
      <c r="AR75" s="21">
        <f>AQ75/Dead!P73</f>
        <v>164.173818051713</v>
      </c>
      <c r="AS75" s="20">
        <f>'Daily Feed Intake'!AP73</f>
        <v>97.857656362329266</v>
      </c>
      <c r="AT75" s="175">
        <f t="shared" si="28"/>
        <v>1.2467272165373902</v>
      </c>
      <c r="AU75" s="176">
        <v>1.2</v>
      </c>
      <c r="AV75" s="175">
        <f>AV74-Dead!S73+'Theoritical Daily Growth'!AS75/'Theoritical Daily Growth'!AU75</f>
        <v>7930.7114456882709</v>
      </c>
      <c r="AW75" s="21">
        <f>AV75/Dead!R73</f>
        <v>158.61422891376543</v>
      </c>
      <c r="AX75" s="72">
        <f t="shared" si="29"/>
        <v>161.67567677139405</v>
      </c>
      <c r="AY75" s="20">
        <f>'Daily Feed Intake'!AP73</f>
        <v>97.857656362329266</v>
      </c>
      <c r="AZ75" s="175">
        <f t="shared" si="30"/>
        <v>1.2624270266470818</v>
      </c>
      <c r="BA75" s="176">
        <v>1.2</v>
      </c>
      <c r="BB75" s="175">
        <f>BB74-Dead!U73+'Theoritical Daily Growth'!AY75/'Theoritical Daily Growth'!BA75</f>
        <v>7833.0975858146185</v>
      </c>
      <c r="BC75" s="21">
        <f>BB75/Dead!T73</f>
        <v>156.66195171629238</v>
      </c>
      <c r="BD75" s="20">
        <f>'Daily Feed Intake'!AT73</f>
        <v>70.765122727739552</v>
      </c>
      <c r="BE75" s="175">
        <f t="shared" si="31"/>
        <v>0.92493089695521291</v>
      </c>
      <c r="BF75" s="176">
        <v>1.2</v>
      </c>
      <c r="BG75" s="175">
        <f>BG74-Dead!W73+'Theoritical Daily Growth'!BD75/'Theoritical Daily Growth'!BF75</f>
        <v>7709.8260384786536</v>
      </c>
      <c r="BH75" s="21">
        <f>BG75/Dead!V73</f>
        <v>154.19652076957308</v>
      </c>
      <c r="BI75" s="20">
        <f>'Daily Feed Intake'!AX73</f>
        <v>105.53969395090891</v>
      </c>
      <c r="BJ75" s="175">
        <f t="shared" si="32"/>
        <v>1.3185681576659691</v>
      </c>
      <c r="BK75" s="176">
        <v>1.2</v>
      </c>
      <c r="BL75" s="175">
        <f>BL74-Dead!Y73+'Theoritical Daily Growth'!BI75/'Theoritical Daily Growth'!BK75</f>
        <v>8092.0633994043337</v>
      </c>
      <c r="BM75" s="21">
        <f>BL75/Dead!X73</f>
        <v>161.84126798808668</v>
      </c>
      <c r="BN75" s="72">
        <f t="shared" si="33"/>
        <v>157.56658015798405</v>
      </c>
      <c r="BO75" s="20">
        <f>'Daily Feed Intake'!BB73</f>
        <v>101.20504692172837</v>
      </c>
      <c r="BP75" s="175">
        <f t="shared" si="34"/>
        <v>1.2728332211747513</v>
      </c>
      <c r="BQ75" s="176">
        <v>1.2</v>
      </c>
      <c r="BR75" s="175">
        <f>BR74-Dead!AA73+'Theoritical Daily Growth'!BO75/'Theoritical Daily Growth'!BQ75</f>
        <v>8035.500758138257</v>
      </c>
      <c r="BS75" s="21">
        <f>BR75/Dead!Z73</f>
        <v>160.71001516276513</v>
      </c>
      <c r="BT75" s="20">
        <f>'Daily Feed Intake'!BF73</f>
        <v>93.117646694854074</v>
      </c>
      <c r="BU75" s="175">
        <f t="shared" si="35"/>
        <v>1.2953086214253193</v>
      </c>
      <c r="BV75" s="176">
        <v>1.2</v>
      </c>
      <c r="BW75" s="175">
        <f>BW74-Dead!AC73+'Theoritical Daily Growth'!BT75/'Theoritical Daily Growth'!BV75</f>
        <v>7266.4366797291259</v>
      </c>
      <c r="BX75" s="21">
        <f>BW75/Dead!AB73</f>
        <v>145.32873359458253</v>
      </c>
      <c r="BY75" s="20">
        <f>'Daily Feed Intake'!BJ73</f>
        <v>100.29727750850779</v>
      </c>
      <c r="BZ75" s="175">
        <f t="shared" si="36"/>
        <v>1.4599217430285572</v>
      </c>
      <c r="CA75" s="176">
        <v>1.35</v>
      </c>
      <c r="CB75" s="175">
        <f>CB74-Dead!AE74+'Theoritical Daily Growth'!BY75/'Theoritical Daily Growth'!CA75</f>
        <v>6944.3390602859245</v>
      </c>
      <c r="CC75" s="21">
        <f>CB75/Dead!AD73</f>
        <v>138.88678120571848</v>
      </c>
      <c r="CD75" s="72">
        <f t="shared" si="37"/>
        <v>148.30850998768872</v>
      </c>
    </row>
    <row r="76" spans="1:82" x14ac:dyDescent="0.45">
      <c r="A76" s="18">
        <v>44241</v>
      </c>
      <c r="B76" s="16">
        <v>67</v>
      </c>
      <c r="C76" s="20">
        <f>'Daily Feed Intake'!F74</f>
        <v>0</v>
      </c>
      <c r="D76" s="174">
        <f t="shared" si="20"/>
        <v>0</v>
      </c>
      <c r="E76" s="170">
        <v>1.35</v>
      </c>
      <c r="F76" s="175">
        <f>F75-Dead!C74+'Theoritical Daily Growth'!C76/'Theoritical Daily Growth'!E76</f>
        <v>7518.8421135530307</v>
      </c>
      <c r="G76" s="21">
        <f>F76/Dead!B75</f>
        <v>150.37684227106061</v>
      </c>
      <c r="H76" s="20">
        <f>'Daily Feed Intake'!J74</f>
        <v>0</v>
      </c>
      <c r="I76" s="174">
        <f t="shared" si="38"/>
        <v>0</v>
      </c>
      <c r="J76" s="170">
        <v>1.2</v>
      </c>
      <c r="K76" s="175">
        <f>K75-Dead!E74+'Theoritical Daily Growth'!H76/'Theoritical Daily Growth'!J76</f>
        <v>8434.8728775351556</v>
      </c>
      <c r="L76" s="21">
        <f>K76/Dead!D74</f>
        <v>168.69745755070312</v>
      </c>
      <c r="M76" s="20">
        <f>'Daily Feed Intake'!N74</f>
        <v>0</v>
      </c>
      <c r="N76" s="174">
        <f t="shared" si="39"/>
        <v>0</v>
      </c>
      <c r="O76" s="170">
        <v>1.2</v>
      </c>
      <c r="P76" s="175">
        <f>P75-Dead!G74+'Theoritical Daily Growth'!M76/'Theoritical Daily Growth'!O76</f>
        <v>8397.6245495018029</v>
      </c>
      <c r="Q76" s="21">
        <f>P76/Dead!F74</f>
        <v>167.95249099003607</v>
      </c>
      <c r="R76" s="19">
        <f t="shared" si="21"/>
        <v>162.34226360393325</v>
      </c>
      <c r="S76" s="20">
        <f>'Daily Feed Intake'!R74</f>
        <v>0</v>
      </c>
      <c r="T76" s="175">
        <f t="shared" si="22"/>
        <v>0</v>
      </c>
      <c r="U76" s="176">
        <v>1.3</v>
      </c>
      <c r="V76" s="175">
        <f>V75-Dead!I74+'Theoritical Daily Growth'!S76/'Theoritical Daily Growth'!U76</f>
        <v>8088.1486369798422</v>
      </c>
      <c r="W76" s="21">
        <f>V76/Dead!H74</f>
        <v>161.76297273959685</v>
      </c>
      <c r="X76" s="20">
        <f>'Daily Feed Intake'!V74</f>
        <v>0</v>
      </c>
      <c r="Y76" s="175">
        <f t="shared" si="23"/>
        <v>0</v>
      </c>
      <c r="Z76" s="176">
        <v>1.2</v>
      </c>
      <c r="AA76" s="175">
        <f>AA75-Dead!K74+'Theoritical Daily Growth'!X76/'Theoritical Daily Growth'!Z76</f>
        <v>8065.2570754749386</v>
      </c>
      <c r="AB76" s="21">
        <f>AA76/Dead!J74</f>
        <v>161.30514150949878</v>
      </c>
      <c r="AC76" s="20">
        <f>'Daily Feed Intake'!Z74</f>
        <v>0</v>
      </c>
      <c r="AD76" s="175">
        <f t="shared" si="24"/>
        <v>0</v>
      </c>
      <c r="AE76" s="176">
        <v>1.2</v>
      </c>
      <c r="AF76" s="175">
        <f>AF75-Dead!M74+'Theoritical Daily Growth'!AC76/'Theoritical Daily Growth'!AE76</f>
        <v>8289.5556683499963</v>
      </c>
      <c r="AG76" s="21">
        <f>AF76/Dead!L74</f>
        <v>165.79111336699992</v>
      </c>
      <c r="AH76" s="72">
        <f t="shared" si="25"/>
        <v>162.95307587203186</v>
      </c>
      <c r="AI76" s="20">
        <f>'Daily Feed Intake'!AH74</f>
        <v>0</v>
      </c>
      <c r="AJ76" s="175">
        <f t="shared" si="26"/>
        <v>0</v>
      </c>
      <c r="AK76" s="176">
        <v>1.2</v>
      </c>
      <c r="AL76" s="175">
        <f>AL75-Dead!O74+'Theoritical Daily Growth'!AI76/'Theoritical Daily Growth'!AK76</f>
        <v>8111.9491674351875</v>
      </c>
      <c r="AM76" s="21">
        <f>AL76/Dead!N74</f>
        <v>162.23898334870375</v>
      </c>
      <c r="AN76" s="20">
        <f>'Daily Feed Intake'!AL74</f>
        <v>0</v>
      </c>
      <c r="AO76" s="175">
        <f t="shared" si="27"/>
        <v>0</v>
      </c>
      <c r="AP76" s="176">
        <v>1.2</v>
      </c>
      <c r="AQ76" s="175">
        <f>AQ75-Dead!Q74+'Theoritical Daily Growth'!AN76/'Theoritical Daily Growth'!AP76</f>
        <v>8208.6909025856494</v>
      </c>
      <c r="AR76" s="21">
        <f>AQ76/Dead!P74</f>
        <v>164.173818051713</v>
      </c>
      <c r="AS76" s="20">
        <f>'Daily Feed Intake'!AP74</f>
        <v>0</v>
      </c>
      <c r="AT76" s="175">
        <f t="shared" si="28"/>
        <v>0</v>
      </c>
      <c r="AU76" s="176">
        <v>1.2</v>
      </c>
      <c r="AV76" s="175">
        <f>AV75-Dead!S74+'Theoritical Daily Growth'!AS76/'Theoritical Daily Growth'!AU76</f>
        <v>7930.7114456882709</v>
      </c>
      <c r="AW76" s="21">
        <f>AV76/Dead!R74</f>
        <v>158.61422891376543</v>
      </c>
      <c r="AX76" s="72">
        <f t="shared" si="29"/>
        <v>161.67567677139405</v>
      </c>
      <c r="AY76" s="20">
        <f>'Daily Feed Intake'!AP74</f>
        <v>0</v>
      </c>
      <c r="AZ76" s="175">
        <f t="shared" si="30"/>
        <v>0</v>
      </c>
      <c r="BA76" s="176">
        <v>1.2</v>
      </c>
      <c r="BB76" s="175">
        <f>BB75-Dead!U74+'Theoritical Daily Growth'!AY76/'Theoritical Daily Growth'!BA76</f>
        <v>7833.0975858146185</v>
      </c>
      <c r="BC76" s="21">
        <f>BB76/Dead!T74</f>
        <v>156.66195171629238</v>
      </c>
      <c r="BD76" s="20">
        <f>'Daily Feed Intake'!AT74</f>
        <v>0</v>
      </c>
      <c r="BE76" s="175">
        <f t="shared" si="31"/>
        <v>0</v>
      </c>
      <c r="BF76" s="176">
        <v>1.2</v>
      </c>
      <c r="BG76" s="175">
        <f>BG75-Dead!W74+'Theoritical Daily Growth'!BD76/'Theoritical Daily Growth'!BF76</f>
        <v>7709.8260384786536</v>
      </c>
      <c r="BH76" s="21">
        <f>BG76/Dead!V74</f>
        <v>154.19652076957308</v>
      </c>
      <c r="BI76" s="20">
        <f>'Daily Feed Intake'!AX74</f>
        <v>0</v>
      </c>
      <c r="BJ76" s="175">
        <f t="shared" si="32"/>
        <v>0</v>
      </c>
      <c r="BK76" s="176">
        <v>1.2</v>
      </c>
      <c r="BL76" s="175">
        <f>BL75-Dead!Y74+'Theoritical Daily Growth'!BI76/'Theoritical Daily Growth'!BK76</f>
        <v>8092.0633994043337</v>
      </c>
      <c r="BM76" s="21">
        <f>BL76/Dead!X74</f>
        <v>161.84126798808668</v>
      </c>
      <c r="BN76" s="72">
        <f t="shared" si="33"/>
        <v>157.56658015798405</v>
      </c>
      <c r="BO76" s="20">
        <f>'Daily Feed Intake'!BB74</f>
        <v>120</v>
      </c>
      <c r="BP76" s="175">
        <f t="shared" si="34"/>
        <v>1.4933730157198413</v>
      </c>
      <c r="BQ76" s="176">
        <v>1.2</v>
      </c>
      <c r="BR76" s="175">
        <f>BR75-Dead!AA74+'Theoritical Daily Growth'!BO76/'Theoritical Daily Growth'!BQ76</f>
        <v>8135.500758138257</v>
      </c>
      <c r="BS76" s="21">
        <f>BR76/Dead!Z74</f>
        <v>162.71001516276513</v>
      </c>
      <c r="BT76" s="20">
        <f>'Daily Feed Intake'!BF75</f>
        <v>108.64256677322884</v>
      </c>
      <c r="BU76" s="175">
        <f t="shared" si="35"/>
        <v>1.4951285143143744</v>
      </c>
      <c r="BV76" s="176">
        <v>1.2</v>
      </c>
      <c r="BW76" s="175">
        <f>BW75-Dead!AC74+'Theoritical Daily Growth'!BT76/'Theoritical Daily Growth'!BV76</f>
        <v>7356.9721520401499</v>
      </c>
      <c r="BX76" s="21">
        <f>BW76/Dead!AB74</f>
        <v>147.139443040803</v>
      </c>
      <c r="BY76" s="20">
        <f>'Daily Feed Intake'!BJ74</f>
        <v>0</v>
      </c>
      <c r="BZ76" s="175">
        <f t="shared" si="36"/>
        <v>0</v>
      </c>
      <c r="CA76" s="176">
        <v>1.35</v>
      </c>
      <c r="CB76" s="175">
        <f>CB75-Dead!AE75+'Theoritical Daily Growth'!BY76/'Theoritical Daily Growth'!CA76</f>
        <v>6944.3390602859245</v>
      </c>
      <c r="CC76" s="21">
        <f>CB76/Dead!AD74</f>
        <v>138.88678120571848</v>
      </c>
      <c r="CD76" s="72">
        <f t="shared" si="37"/>
        <v>149.57874646976219</v>
      </c>
    </row>
    <row r="77" spans="1:82" x14ac:dyDescent="0.45">
      <c r="A77" s="18">
        <v>44242</v>
      </c>
      <c r="B77" s="16">
        <v>68</v>
      </c>
      <c r="C77" s="20">
        <f>'Daily Feed Intake'!F75</f>
        <v>84.006571973712113</v>
      </c>
      <c r="D77" s="174">
        <f t="shared" si="20"/>
        <v>1.1172807023342957</v>
      </c>
      <c r="E77" s="170">
        <v>1.35</v>
      </c>
      <c r="F77" s="175">
        <f>F76-Dead!C75+'Theoritical Daily Growth'!C77/'Theoritical Daily Growth'!E77</f>
        <v>7581.0692039039286</v>
      </c>
      <c r="G77" s="21">
        <f>F77/Dead!B76</f>
        <v>151.62138407807856</v>
      </c>
      <c r="H77" s="20">
        <f>'Daily Feed Intake'!J75</f>
        <v>118.59751960992156</v>
      </c>
      <c r="I77" s="174">
        <f t="shared" si="38"/>
        <v>1.4060380201554172</v>
      </c>
      <c r="J77" s="170">
        <v>1.2</v>
      </c>
      <c r="K77" s="175">
        <f>K76-Dead!E75+'Theoritical Daily Growth'!H77/'Theoritical Daily Growth'!J77</f>
        <v>8533.7041438767574</v>
      </c>
      <c r="L77" s="21">
        <f>K77/Dead!D75</f>
        <v>170.67408287753514</v>
      </c>
      <c r="M77" s="20">
        <f>'Daily Feed Intake'!N75</f>
        <v>118.77952088191647</v>
      </c>
      <c r="N77" s="174">
        <f t="shared" si="39"/>
        <v>1.4144419077292896</v>
      </c>
      <c r="O77" s="170">
        <v>1.2</v>
      </c>
      <c r="P77" s="175">
        <f>P76-Dead!G75+'Theoritical Daily Growth'!M77/'Theoritical Daily Growth'!O77</f>
        <v>8496.6074835700674</v>
      </c>
      <c r="Q77" s="21">
        <f>P77/Dead!F75</f>
        <v>169.93214967140136</v>
      </c>
      <c r="R77" s="19">
        <f t="shared" si="21"/>
        <v>164.07587220900504</v>
      </c>
      <c r="S77" s="20">
        <f>'Daily Feed Intake'!R75</f>
        <v>119.9484695455014</v>
      </c>
      <c r="T77" s="175">
        <f t="shared" si="22"/>
        <v>1.4830151488201482</v>
      </c>
      <c r="U77" s="176">
        <v>1.3</v>
      </c>
      <c r="V77" s="175">
        <f>V76-Dead!I75+'Theoritical Daily Growth'!S77/'Theoritical Daily Growth'!U77</f>
        <v>8180.4166904763815</v>
      </c>
      <c r="W77" s="21">
        <f>V77/Dead!H75</f>
        <v>163.60833380952764</v>
      </c>
      <c r="X77" s="20">
        <f>'Daily Feed Intake'!V75</f>
        <v>117.07307018447902</v>
      </c>
      <c r="Y77" s="175">
        <f t="shared" si="23"/>
        <v>1.4515727036212909</v>
      </c>
      <c r="Z77" s="176">
        <v>1.2</v>
      </c>
      <c r="AA77" s="175">
        <f>AA76-Dead!K75+'Theoritical Daily Growth'!X77/'Theoritical Daily Growth'!Z77</f>
        <v>8162.8179672953374</v>
      </c>
      <c r="AB77" s="21">
        <f>AA77/Dead!J75</f>
        <v>163.25635934590676</v>
      </c>
      <c r="AC77" s="20">
        <f>'Daily Feed Intake'!Z75</f>
        <v>118.47469854684118</v>
      </c>
      <c r="AD77" s="175">
        <f t="shared" si="24"/>
        <v>1.4292044505978101</v>
      </c>
      <c r="AE77" s="176">
        <v>1.2</v>
      </c>
      <c r="AF77" s="175">
        <f>AF76-Dead!M75+'Theoritical Daily Growth'!AC77/'Theoritical Daily Growth'!AE77</f>
        <v>8388.2845838056965</v>
      </c>
      <c r="AG77" s="21">
        <f>AF77/Dead!L75</f>
        <v>167.76569167611393</v>
      </c>
      <c r="AH77" s="72">
        <f t="shared" si="25"/>
        <v>164.87679494384943</v>
      </c>
      <c r="AI77" s="20">
        <f>'Daily Feed Intake'!AH75</f>
        <v>112.28173071011373</v>
      </c>
      <c r="AJ77" s="175">
        <f t="shared" si="26"/>
        <v>1.3841522967237065</v>
      </c>
      <c r="AK77" s="176">
        <v>1.2</v>
      </c>
      <c r="AL77" s="175">
        <f>AL76-Dead!O75+'Theoritical Daily Growth'!AI77/'Theoritical Daily Growth'!AK77</f>
        <v>8205.5172763602823</v>
      </c>
      <c r="AM77" s="21">
        <f>AL77/Dead!N75</f>
        <v>164.11034552720565</v>
      </c>
      <c r="AN77" s="20">
        <f>'Daily Feed Intake'!AL75</f>
        <v>116.25874064965673</v>
      </c>
      <c r="AO77" s="175">
        <f t="shared" si="27"/>
        <v>1.4162884439105445</v>
      </c>
      <c r="AP77" s="176">
        <v>1.2</v>
      </c>
      <c r="AQ77" s="175">
        <f>AQ76-Dead!Q75+'Theoritical Daily Growth'!AN77/'Theoritical Daily Growth'!AP77</f>
        <v>8305.573186460364</v>
      </c>
      <c r="AR77" s="21">
        <f>AQ77/Dead!P75</f>
        <v>166.11146372920729</v>
      </c>
      <c r="AS77" s="20">
        <f>'Daily Feed Intake'!AP75</f>
        <v>103.27000102701038</v>
      </c>
      <c r="AT77" s="175">
        <f t="shared" si="28"/>
        <v>1.3021530506340095</v>
      </c>
      <c r="AU77" s="176">
        <v>1.2</v>
      </c>
      <c r="AV77" s="175">
        <f>AV76-Dead!S75+'Theoritical Daily Growth'!AS77/'Theoritical Daily Growth'!AU77</f>
        <v>8016.7697798774461</v>
      </c>
      <c r="AW77" s="21">
        <f>AV77/Dead!R75</f>
        <v>160.33539559754891</v>
      </c>
      <c r="AX77" s="72">
        <f t="shared" si="29"/>
        <v>163.51906828465394</v>
      </c>
      <c r="AY77" s="20">
        <f>'Daily Feed Intake'!AP75</f>
        <v>103.27000102701038</v>
      </c>
      <c r="AZ77" s="175">
        <f t="shared" si="30"/>
        <v>1.318380115856435</v>
      </c>
      <c r="BA77" s="176">
        <v>1.2</v>
      </c>
      <c r="BB77" s="175">
        <f>BB76-Dead!U75+'Theoritical Daily Growth'!AY77/'Theoritical Daily Growth'!BA77</f>
        <v>7919.1559200037937</v>
      </c>
      <c r="BC77" s="21">
        <f>BB77/Dead!T75</f>
        <v>158.38311840007589</v>
      </c>
      <c r="BD77" s="20">
        <f>'Daily Feed Intake'!AT75</f>
        <v>111.5066242169046</v>
      </c>
      <c r="BE77" s="175">
        <f t="shared" si="31"/>
        <v>1.4462923503123257</v>
      </c>
      <c r="BF77" s="176">
        <v>1.2</v>
      </c>
      <c r="BG77" s="175">
        <f>BG76-Dead!W75+'Theoritical Daily Growth'!BD77/'Theoritical Daily Growth'!BF77</f>
        <v>7802.7482253260741</v>
      </c>
      <c r="BH77" s="21">
        <f>BG77/Dead!V75</f>
        <v>156.05496450652149</v>
      </c>
      <c r="BI77" s="20">
        <f>'Daily Feed Intake'!AX75</f>
        <v>111.23960151997535</v>
      </c>
      <c r="BJ77" s="175">
        <f t="shared" si="32"/>
        <v>1.3746753581807556</v>
      </c>
      <c r="BK77" s="176">
        <v>1.2</v>
      </c>
      <c r="BL77" s="175">
        <f>BL76-Dead!Y75+'Theoritical Daily Growth'!BI77/'Theoritical Daily Growth'!BK77</f>
        <v>8184.7630673376461</v>
      </c>
      <c r="BM77" s="21">
        <f>BL77/Dead!X75</f>
        <v>163.69526134675291</v>
      </c>
      <c r="BN77" s="72">
        <f t="shared" si="33"/>
        <v>159.37778141778344</v>
      </c>
      <c r="BO77" s="20">
        <f>'Daily Feed Intake'!BB75</f>
        <v>113.8931875837888</v>
      </c>
      <c r="BP77" s="175">
        <f t="shared" si="34"/>
        <v>1.3999530080537088</v>
      </c>
      <c r="BQ77" s="176">
        <v>1.2</v>
      </c>
      <c r="BR77" s="175">
        <f>BR76-Dead!AA75+'Theoritical Daily Growth'!BO77/'Theoritical Daily Growth'!BQ77</f>
        <v>8230.4117477914151</v>
      </c>
      <c r="BS77" s="21">
        <f>BR77/Dead!Z75</f>
        <v>164.60823495582829</v>
      </c>
      <c r="BT77" s="20">
        <f>'Daily Feed Intake'!BF76</f>
        <v>83.544805609982461</v>
      </c>
      <c r="BU77" s="175">
        <f t="shared" si="35"/>
        <v>1.1355868132084037</v>
      </c>
      <c r="BV77" s="176">
        <v>1.2</v>
      </c>
      <c r="BW77" s="175">
        <f>BW76-Dead!AC75+'Theoritical Daily Growth'!BT77/'Theoritical Daily Growth'!BV77</f>
        <v>7426.5928233818022</v>
      </c>
      <c r="BX77" s="21">
        <f>BW77/Dead!AB75</f>
        <v>148.53185646763603</v>
      </c>
      <c r="BY77" s="20">
        <f>'Daily Feed Intake'!BJ75</f>
        <v>106.84765906981541</v>
      </c>
      <c r="BZ77" s="175">
        <f t="shared" si="36"/>
        <v>1.5386296398006822</v>
      </c>
      <c r="CA77" s="176">
        <v>1.35</v>
      </c>
      <c r="CB77" s="175">
        <f>CB76-Dead!AE76+'Theoritical Daily Growth'!BY77/'Theoritical Daily Growth'!CA77</f>
        <v>7023.4854744117138</v>
      </c>
      <c r="CC77" s="21">
        <f>CB77/Dead!AD75</f>
        <v>140.46970948823429</v>
      </c>
      <c r="CD77" s="72">
        <f t="shared" si="37"/>
        <v>151.2032669705662</v>
      </c>
    </row>
    <row r="78" spans="1:82" x14ac:dyDescent="0.45">
      <c r="A78" s="18">
        <v>44243</v>
      </c>
      <c r="B78" s="16">
        <v>69</v>
      </c>
      <c r="C78" s="20">
        <f>'Daily Feed Intake'!F76</f>
        <v>69.02893788424845</v>
      </c>
      <c r="D78" s="174">
        <f t="shared" si="20"/>
        <v>0.91054356618590782</v>
      </c>
      <c r="E78" s="170">
        <v>1.35</v>
      </c>
      <c r="F78" s="175">
        <f>F77-Dead!C76+'Theoritical Daily Growth'!C78/'Theoritical Daily Growth'!E78</f>
        <v>7632.2017504848536</v>
      </c>
      <c r="G78" s="21">
        <f>F78/Dead!B77</f>
        <v>152.64403500969706</v>
      </c>
      <c r="H78" s="20">
        <f>'Daily Feed Intake'!J76</f>
        <v>90.076849692601229</v>
      </c>
      <c r="I78" s="174">
        <f t="shared" si="38"/>
        <v>1.0555422144232014</v>
      </c>
      <c r="J78" s="170">
        <v>1.2</v>
      </c>
      <c r="K78" s="175">
        <f>K77-Dead!E76+'Theoritical Daily Growth'!H78/'Theoritical Daily Growth'!J78</f>
        <v>8608.7681852872593</v>
      </c>
      <c r="L78" s="21">
        <f>K78/Dead!D76</f>
        <v>172.17536370574518</v>
      </c>
      <c r="M78" s="20">
        <f>'Daily Feed Intake'!N76</f>
        <v>81.822556709773153</v>
      </c>
      <c r="N78" s="174">
        <f t="shared" si="39"/>
        <v>0.9630026674527904</v>
      </c>
      <c r="O78" s="170">
        <v>1.2</v>
      </c>
      <c r="P78" s="175">
        <f>P77-Dead!G76+'Theoritical Daily Growth'!M78/'Theoritical Daily Growth'!O78</f>
        <v>8564.7929474948778</v>
      </c>
      <c r="Q78" s="21">
        <f>P78/Dead!F76</f>
        <v>171.29585894989756</v>
      </c>
      <c r="R78" s="19">
        <f t="shared" si="21"/>
        <v>165.37175255511329</v>
      </c>
      <c r="S78" s="20">
        <f>'Daily Feed Intake'!R76</f>
        <v>97.161702566216633</v>
      </c>
      <c r="T78" s="175">
        <f t="shared" si="22"/>
        <v>1.1877353714674708</v>
      </c>
      <c r="U78" s="176">
        <v>1.3</v>
      </c>
      <c r="V78" s="175">
        <f>V77-Dead!I76+'Theoritical Daily Growth'!S78/'Theoritical Daily Growth'!U78</f>
        <v>8255.1564616811629</v>
      </c>
      <c r="W78" s="21">
        <f>V78/Dead!H76</f>
        <v>165.10312923362326</v>
      </c>
      <c r="X78" s="20">
        <f>'Daily Feed Intake'!V76</f>
        <v>107.7666701020303</v>
      </c>
      <c r="Y78" s="175">
        <f t="shared" si="23"/>
        <v>1.3202140551682255</v>
      </c>
      <c r="Z78" s="176">
        <v>1.2</v>
      </c>
      <c r="AA78" s="175">
        <f>AA77-Dead!K76+'Theoritical Daily Growth'!X78/'Theoritical Daily Growth'!Z78</f>
        <v>8252.6235257136959</v>
      </c>
      <c r="AB78" s="21">
        <f>AA78/Dead!J76</f>
        <v>165.05247051427392</v>
      </c>
      <c r="AC78" s="20">
        <f>'Daily Feed Intake'!Z76</f>
        <v>84.062661032670306</v>
      </c>
      <c r="AD78" s="175">
        <f t="shared" si="24"/>
        <v>1.0021436468066485</v>
      </c>
      <c r="AE78" s="176">
        <v>1.2</v>
      </c>
      <c r="AF78" s="175">
        <f>AF77-Dead!M76+'Theoritical Daily Growth'!AC78/'Theoritical Daily Growth'!AE78</f>
        <v>8458.3368013329218</v>
      </c>
      <c r="AG78" s="21">
        <f>AF78/Dead!L76</f>
        <v>169.16673602665844</v>
      </c>
      <c r="AH78" s="72">
        <f t="shared" si="25"/>
        <v>166.44077859151855</v>
      </c>
      <c r="AI78" s="20">
        <f>'Daily Feed Intake'!AH76</f>
        <v>105.59871400758274</v>
      </c>
      <c r="AJ78" s="175">
        <f t="shared" si="26"/>
        <v>1.2869233035656116</v>
      </c>
      <c r="AK78" s="176">
        <v>1.2</v>
      </c>
      <c r="AL78" s="175">
        <f>AL77-Dead!O76+'Theoritical Daily Growth'!AI78/'Theoritical Daily Growth'!AK78</f>
        <v>8293.516204699934</v>
      </c>
      <c r="AM78" s="21">
        <f>AL78/Dead!N76</f>
        <v>165.87032409399868</v>
      </c>
      <c r="AN78" s="20">
        <f>'Daily Feed Intake'!AL76</f>
        <v>92.16093042319909</v>
      </c>
      <c r="AO78" s="175">
        <f t="shared" si="27"/>
        <v>1.1096275760165311</v>
      </c>
      <c r="AP78" s="176">
        <v>1.2</v>
      </c>
      <c r="AQ78" s="175">
        <f>AQ77-Dead!Q76+'Theoritical Daily Growth'!AN78/'Theoritical Daily Growth'!AP78</f>
        <v>8382.3739618130294</v>
      </c>
      <c r="AR78" s="21">
        <f>AQ78/Dead!P76</f>
        <v>167.64747923626058</v>
      </c>
      <c r="AS78" s="20">
        <f>'Daily Feed Intake'!AP76</f>
        <v>78.529321146143573</v>
      </c>
      <c r="AT78" s="175">
        <f t="shared" si="28"/>
        <v>0.97956313206419743</v>
      </c>
      <c r="AU78" s="176">
        <v>1.2</v>
      </c>
      <c r="AV78" s="175">
        <f>AV77-Dead!S76+'Theoritical Daily Growth'!AS78/'Theoritical Daily Growth'!AU78</f>
        <v>8082.2108808325656</v>
      </c>
      <c r="AW78" s="21">
        <f>AV78/Dead!R76</f>
        <v>161.6442176166513</v>
      </c>
      <c r="AX78" s="72">
        <f t="shared" si="29"/>
        <v>165.05400698230352</v>
      </c>
      <c r="AY78" s="20">
        <f>'Daily Feed Intake'!AP76</f>
        <v>78.529321146143573</v>
      </c>
      <c r="AZ78" s="175">
        <f t="shared" si="30"/>
        <v>0.99163751717248616</v>
      </c>
      <c r="BA78" s="176">
        <v>1.2</v>
      </c>
      <c r="BB78" s="175">
        <f>BB77-Dead!U76+'Theoritical Daily Growth'!AY78/'Theoritical Daily Growth'!BA78</f>
        <v>7984.5970209589132</v>
      </c>
      <c r="BC78" s="21">
        <f>BB78/Dead!T76</f>
        <v>159.69194041917825</v>
      </c>
      <c r="BD78" s="20">
        <f>'Daily Feed Intake'!AT76</f>
        <v>89.230769230769226</v>
      </c>
      <c r="BE78" s="175">
        <f t="shared" si="31"/>
        <v>1.143581295384426</v>
      </c>
      <c r="BF78" s="176">
        <v>1.2</v>
      </c>
      <c r="BG78" s="175">
        <f>BG77-Dead!W76+'Theoritical Daily Growth'!BD78/'Theoritical Daily Growth'!BF78</f>
        <v>7877.1071996850487</v>
      </c>
      <c r="BH78" s="21">
        <f>BG78/Dead!V76</f>
        <v>157.54214399370096</v>
      </c>
      <c r="BI78" s="20">
        <f>'Daily Feed Intake'!AX76</f>
        <v>85.287049399198935</v>
      </c>
      <c r="BJ78" s="175">
        <f t="shared" si="32"/>
        <v>1.0420222149074529</v>
      </c>
      <c r="BK78" s="176">
        <v>1.2</v>
      </c>
      <c r="BL78" s="175">
        <f>BL77-Dead!Y76+'Theoritical Daily Growth'!BI78/'Theoritical Daily Growth'!BK78</f>
        <v>8255.8356085036448</v>
      </c>
      <c r="BM78" s="21">
        <f>BL78/Dead!X76</f>
        <v>165.1167121700729</v>
      </c>
      <c r="BN78" s="72">
        <f t="shared" si="33"/>
        <v>160.78359886098403</v>
      </c>
      <c r="BO78" s="20">
        <f>'Daily Feed Intake'!BB76</f>
        <v>86.051487057852938</v>
      </c>
      <c r="BP78" s="175">
        <f t="shared" si="34"/>
        <v>1.0455307668045206</v>
      </c>
      <c r="BQ78" s="176">
        <v>1.2</v>
      </c>
      <c r="BR78" s="175">
        <f>BR77-Dead!AA76+'Theoritical Daily Growth'!BO78/'Theoritical Daily Growth'!BQ78</f>
        <v>8302.1213203396255</v>
      </c>
      <c r="BS78" s="21">
        <f>BR78/Dead!Z76</f>
        <v>166.04242640679252</v>
      </c>
      <c r="BT78" s="20">
        <f>'Daily Feed Intake'!BF76</f>
        <v>83.544805609982461</v>
      </c>
      <c r="BU78" s="175">
        <f t="shared" si="35"/>
        <v>1.1249412428664585</v>
      </c>
      <c r="BV78" s="176">
        <v>1.2</v>
      </c>
      <c r="BW78" s="175">
        <f>BW77-Dead!AC76+'Theoritical Daily Growth'!BT78/'Theoritical Daily Growth'!BV78</f>
        <v>7496.2134947234545</v>
      </c>
      <c r="BX78" s="21">
        <f>BW78/Dead!AB76</f>
        <v>149.92426989446909</v>
      </c>
      <c r="BY78" s="20">
        <f>'Daily Feed Intake'!BJ76</f>
        <v>78.22197586882541</v>
      </c>
      <c r="BZ78" s="175">
        <f t="shared" si="36"/>
        <v>1.1137201914036461</v>
      </c>
      <c r="CA78" s="176">
        <v>1.35</v>
      </c>
      <c r="CB78" s="175">
        <f>CB77-Dead!AE77+'Theoritical Daily Growth'!BY78/'Theoritical Daily Growth'!CA78</f>
        <v>7081.4276787589915</v>
      </c>
      <c r="CC78" s="21">
        <f>CB78/Dead!AD76</f>
        <v>141.62855357517984</v>
      </c>
      <c r="CD78" s="72">
        <f t="shared" si="37"/>
        <v>152.53174995881383</v>
      </c>
    </row>
    <row r="79" spans="1:82" x14ac:dyDescent="0.45">
      <c r="A79" s="18">
        <v>44244</v>
      </c>
      <c r="B79" s="16">
        <v>70</v>
      </c>
      <c r="C79" s="20">
        <f>'Daily Feed Intake'!F77</f>
        <v>88.139707441170231</v>
      </c>
      <c r="D79" s="174">
        <f t="shared" si="20"/>
        <v>1.1548398525441357</v>
      </c>
      <c r="E79" s="170">
        <v>1.35</v>
      </c>
      <c r="F79" s="175">
        <f>F78-Dead!C77+'Theoritical Daily Growth'!C79/'Theoritical Daily Growth'!E79</f>
        <v>7697.4904226634981</v>
      </c>
      <c r="G79" s="21">
        <f>F79/Dead!B78</f>
        <v>153.94980845326995</v>
      </c>
      <c r="H79" s="20">
        <f>'Daily Feed Intake'!J77</f>
        <v>116.16790332838669</v>
      </c>
      <c r="I79" s="174">
        <f t="shared" si="38"/>
        <v>1.3494137701015394</v>
      </c>
      <c r="J79" s="170">
        <v>1.2</v>
      </c>
      <c r="K79" s="175">
        <f>K78-Dead!E77+'Theoritical Daily Growth'!H79/'Theoritical Daily Growth'!J79</f>
        <v>8705.5747713942474</v>
      </c>
      <c r="L79" s="21">
        <f>K79/Dead!D77</f>
        <v>174.11149542788496</v>
      </c>
      <c r="M79" s="20">
        <f>'Daily Feed Intake'!N77</f>
        <v>125.8246767012932</v>
      </c>
      <c r="N79" s="174">
        <f t="shared" si="39"/>
        <v>1.4690918679837526</v>
      </c>
      <c r="O79" s="170">
        <v>1.2</v>
      </c>
      <c r="P79" s="175">
        <f>P78-Dead!G77+'Theoritical Daily Growth'!M79/'Theoritical Daily Growth'!O79</f>
        <v>8669.6468447459556</v>
      </c>
      <c r="Q79" s="21">
        <f>P79/Dead!F77</f>
        <v>173.3929368949191</v>
      </c>
      <c r="R79" s="19">
        <f t="shared" si="21"/>
        <v>167.15141359202468</v>
      </c>
      <c r="S79" s="20">
        <f>'Daily Feed Intake'!R77</f>
        <v>119.39503246418633</v>
      </c>
      <c r="T79" s="175">
        <f t="shared" si="22"/>
        <v>1.4463085347733253</v>
      </c>
      <c r="U79" s="176">
        <v>1.3</v>
      </c>
      <c r="V79" s="175">
        <f>V78-Dead!I77+'Theoritical Daily Growth'!S79/'Theoritical Daily Growth'!U79</f>
        <v>8346.9987943459219</v>
      </c>
      <c r="W79" s="21">
        <f>V79/Dead!H77</f>
        <v>166.93997588691843</v>
      </c>
      <c r="X79" s="20">
        <f>'Daily Feed Intake'!V77</f>
        <v>101.67886220756466</v>
      </c>
      <c r="Y79" s="175">
        <f t="shared" si="23"/>
        <v>1.2320792520190889</v>
      </c>
      <c r="Z79" s="176">
        <v>1.2</v>
      </c>
      <c r="AA79" s="175">
        <f>AA78-Dead!K77+'Theoritical Daily Growth'!X79/'Theoritical Daily Growth'!Z79</f>
        <v>8337.3559108866666</v>
      </c>
      <c r="AB79" s="21">
        <f>AA79/Dead!J77</f>
        <v>166.74711821773334</v>
      </c>
      <c r="AC79" s="20">
        <f>'Daily Feed Intake'!Z77</f>
        <v>113.25260228795219</v>
      </c>
      <c r="AD79" s="175">
        <f t="shared" si="24"/>
        <v>1.3389464731423921</v>
      </c>
      <c r="AE79" s="176">
        <v>1.2</v>
      </c>
      <c r="AF79" s="175">
        <f>AF78-Dead!M77+'Theoritical Daily Growth'!AC79/'Theoritical Daily Growth'!AE79</f>
        <v>8552.7139699062154</v>
      </c>
      <c r="AG79" s="21">
        <f>AF79/Dead!L77</f>
        <v>171.05427939812432</v>
      </c>
      <c r="AH79" s="72">
        <f t="shared" si="25"/>
        <v>168.24712450092537</v>
      </c>
      <c r="AI79" s="20">
        <f>'Daily Feed Intake'!AH77</f>
        <v>101.93542985961676</v>
      </c>
      <c r="AJ79" s="175">
        <f t="shared" si="26"/>
        <v>1.2290978560076844</v>
      </c>
      <c r="AK79" s="176">
        <v>1.2</v>
      </c>
      <c r="AL79" s="175">
        <f>AL78-Dead!O77+'Theoritical Daily Growth'!AI79/'Theoritical Daily Growth'!AK79</f>
        <v>8378.4623962496153</v>
      </c>
      <c r="AM79" s="21">
        <f>AL79/Dead!N77</f>
        <v>167.56924792499231</v>
      </c>
      <c r="AN79" s="20">
        <f>'Daily Feed Intake'!AL77</f>
        <v>110.15595040475458</v>
      </c>
      <c r="AO79" s="175">
        <f t="shared" si="27"/>
        <v>1.3141378672269217</v>
      </c>
      <c r="AP79" s="176">
        <v>1.2</v>
      </c>
      <c r="AQ79" s="175">
        <f>AQ78-Dead!Q77+'Theoritical Daily Growth'!AN79/'Theoritical Daily Growth'!AP79</f>
        <v>8474.1705871503254</v>
      </c>
      <c r="AR79" s="21">
        <f>AQ79/Dead!P77</f>
        <v>169.48341174300651</v>
      </c>
      <c r="AS79" s="20">
        <f>'Daily Feed Intake'!AP77</f>
        <v>85.920714799219468</v>
      </c>
      <c r="AT79" s="175">
        <f t="shared" si="28"/>
        <v>1.0630842979237953</v>
      </c>
      <c r="AU79" s="176">
        <v>1.2</v>
      </c>
      <c r="AV79" s="175">
        <f>AV78-Dead!S77+'Theoritical Daily Growth'!AS79/'Theoritical Daily Growth'!AU79</f>
        <v>8153.8114764985821</v>
      </c>
      <c r="AW79" s="21">
        <f>AV79/Dead!R77</f>
        <v>163.07622952997164</v>
      </c>
      <c r="AX79" s="72">
        <f t="shared" si="29"/>
        <v>166.70962973265682</v>
      </c>
      <c r="AY79" s="20">
        <f>'Daily Feed Intake'!AP77</f>
        <v>85.920714799219468</v>
      </c>
      <c r="AZ79" s="175">
        <f t="shared" si="30"/>
        <v>1.0760807912244617</v>
      </c>
      <c r="BA79" s="176">
        <v>1.2</v>
      </c>
      <c r="BB79" s="175">
        <f>BB78-Dead!U77+'Theoritical Daily Growth'!AY79/'Theoritical Daily Growth'!BA79</f>
        <v>8056.1976166249297</v>
      </c>
      <c r="BC79" s="21">
        <f>BB79/Dead!T77</f>
        <v>161.12395233249859</v>
      </c>
      <c r="BD79" s="20">
        <f>'Daily Feed Intake'!AT77</f>
        <v>100.0215672178289</v>
      </c>
      <c r="BE79" s="175">
        <f t="shared" si="31"/>
        <v>1.2697753716215525</v>
      </c>
      <c r="BF79" s="176">
        <v>1.2</v>
      </c>
      <c r="BG79" s="175">
        <f>BG78-Dead!W77+'Theoritical Daily Growth'!BD79/'Theoritical Daily Growth'!BF79</f>
        <v>7960.4585056999058</v>
      </c>
      <c r="BH79" s="21">
        <f>BG79/Dead!V77</f>
        <v>159.20917011399811</v>
      </c>
      <c r="BI79" s="20">
        <f>'Daily Feed Intake'!AX77</f>
        <v>116.52562390880148</v>
      </c>
      <c r="BJ79" s="175">
        <f t="shared" si="32"/>
        <v>1.4114334324774851</v>
      </c>
      <c r="BK79" s="176">
        <v>1.2</v>
      </c>
      <c r="BL79" s="175">
        <f>BL78-Dead!Y77+'Theoritical Daily Growth'!BI79/'Theoritical Daily Growth'!BK79</f>
        <v>8352.9402950943131</v>
      </c>
      <c r="BM79" s="21">
        <f>BL79/Dead!X77</f>
        <v>167.05880590188627</v>
      </c>
      <c r="BN79" s="72">
        <f t="shared" si="33"/>
        <v>162.46397611612767</v>
      </c>
      <c r="BO79" s="20">
        <f>'Daily Feed Intake'!BB77</f>
        <v>92.121258121068365</v>
      </c>
      <c r="BP79" s="175">
        <f t="shared" si="34"/>
        <v>1.1096110809098587</v>
      </c>
      <c r="BQ79" s="176">
        <v>1.2</v>
      </c>
      <c r="BR79" s="175">
        <f>BR78-Dead!AA77+'Theoritical Daily Growth'!BO79/'Theoritical Daily Growth'!BQ79</f>
        <v>8378.8890354405157</v>
      </c>
      <c r="BS79" s="21">
        <f>BR79/Dead!Z77</f>
        <v>167.57778070881031</v>
      </c>
      <c r="BT79" s="20">
        <f>'Daily Feed Intake'!BF77</f>
        <v>92.977449726719612</v>
      </c>
      <c r="BU79" s="175">
        <f t="shared" si="35"/>
        <v>1.2403255295779123</v>
      </c>
      <c r="BV79" s="176">
        <v>1.2</v>
      </c>
      <c r="BW79" s="175">
        <f>BW78-Dead!AC77+'Theoritical Daily Growth'!BT79/'Theoritical Daily Growth'!BV79</f>
        <v>7573.6947028290542</v>
      </c>
      <c r="BX79" s="21">
        <f>BW79/Dead!AB77</f>
        <v>151.47389405658109</v>
      </c>
      <c r="BY79" s="20">
        <f>'Daily Feed Intake'!BJ77</f>
        <v>99.197733319583378</v>
      </c>
      <c r="BZ79" s="175">
        <f t="shared" si="36"/>
        <v>1.4008154544475644</v>
      </c>
      <c r="CA79" s="176">
        <v>1.35</v>
      </c>
      <c r="CB79" s="175">
        <f>CB78-Dead!AE78+'Theoritical Daily Growth'!BY79/'Theoritical Daily Growth'!CA79</f>
        <v>7154.9074812179424</v>
      </c>
      <c r="CC79" s="21">
        <f>CB79/Dead!AD77</f>
        <v>143.09814962435885</v>
      </c>
      <c r="CD79" s="72">
        <f t="shared" si="37"/>
        <v>154.04994146325009</v>
      </c>
    </row>
    <row r="80" spans="1:82" x14ac:dyDescent="0.45">
      <c r="A80" s="18">
        <v>44245</v>
      </c>
      <c r="B80" s="16">
        <v>71</v>
      </c>
      <c r="C80" s="20">
        <f>'Daily Feed Intake'!F78</f>
        <v>96.629531481874068</v>
      </c>
      <c r="D80" s="174">
        <f t="shared" si="20"/>
        <v>1.2553381189974662</v>
      </c>
      <c r="E80" s="170">
        <v>1.35</v>
      </c>
      <c r="F80" s="175">
        <f>F79-Dead!C78+'Theoritical Daily Growth'!C80/'Theoritical Daily Growth'!E80</f>
        <v>7769.0678533908122</v>
      </c>
      <c r="G80" s="21">
        <f>F80/Dead!B79</f>
        <v>155.38135706781625</v>
      </c>
      <c r="H80" s="20">
        <f>'Daily Feed Intake'!J78</f>
        <v>116.73531905872376</v>
      </c>
      <c r="I80" s="174">
        <f t="shared" si="38"/>
        <v>1.3409260402001915</v>
      </c>
      <c r="J80" s="170">
        <v>1.2</v>
      </c>
      <c r="K80" s="175">
        <f>K79-Dead!E78+'Theoritical Daily Growth'!H80/'Theoritical Daily Growth'!J80</f>
        <v>8802.8542039431832</v>
      </c>
      <c r="L80" s="21">
        <f>K80/Dead!D78</f>
        <v>176.05708407886365</v>
      </c>
      <c r="M80" s="20">
        <f>'Daily Feed Intake'!N78</f>
        <v>119.55098579605682</v>
      </c>
      <c r="N80" s="174">
        <f t="shared" si="39"/>
        <v>1.3789602729724568</v>
      </c>
      <c r="O80" s="170">
        <v>1.2</v>
      </c>
      <c r="P80" s="175">
        <f>P79-Dead!G78+'Theoritical Daily Growth'!M80/'Theoritical Daily Growth'!O80</f>
        <v>8769.2726662426703</v>
      </c>
      <c r="Q80" s="21">
        <f>P80/Dead!F78</f>
        <v>175.38545332485342</v>
      </c>
      <c r="R80" s="19">
        <f t="shared" si="21"/>
        <v>168.94129815717778</v>
      </c>
      <c r="S80" s="20">
        <f>'Daily Feed Intake'!R78</f>
        <v>127.54715036586623</v>
      </c>
      <c r="T80" s="175">
        <f t="shared" si="22"/>
        <v>1.528060007056236</v>
      </c>
      <c r="U80" s="176">
        <v>1.3</v>
      </c>
      <c r="V80" s="175">
        <f>V79-Dead!I78+'Theoritical Daily Growth'!S80/'Theoritical Daily Growth'!U80</f>
        <v>8445.1119869350496</v>
      </c>
      <c r="W80" s="21">
        <f>V80/Dead!H78</f>
        <v>168.90223973870098</v>
      </c>
      <c r="X80" s="20">
        <f>'Daily Feed Intake'!V78</f>
        <v>125.75389054931465</v>
      </c>
      <c r="Y80" s="175">
        <f t="shared" si="23"/>
        <v>1.5083186071630819</v>
      </c>
      <c r="Z80" s="176">
        <v>1.2</v>
      </c>
      <c r="AA80" s="175">
        <f>AA79-Dead!K78+'Theoritical Daily Growth'!X80/'Theoritical Daily Growth'!Z80</f>
        <v>8442.1508196777613</v>
      </c>
      <c r="AB80" s="21">
        <f>AA80/Dead!J78</f>
        <v>168.84301639355522</v>
      </c>
      <c r="AC80" s="20">
        <f>'Daily Feed Intake'!Z78</f>
        <v>119.37442028238689</v>
      </c>
      <c r="AD80" s="175">
        <f t="shared" si="24"/>
        <v>1.3957490067178744</v>
      </c>
      <c r="AE80" s="176">
        <v>1.2</v>
      </c>
      <c r="AF80" s="175">
        <f>AF79-Dead!M78+'Theoritical Daily Growth'!AC80/'Theoritical Daily Growth'!AE80</f>
        <v>8652.1926534748709</v>
      </c>
      <c r="AG80" s="21">
        <f>AF80/Dead!L78</f>
        <v>173.04385306949743</v>
      </c>
      <c r="AH80" s="72">
        <f t="shared" si="25"/>
        <v>170.26303640058453</v>
      </c>
      <c r="AI80" s="20">
        <f>'Daily Feed Intake'!AH78</f>
        <v>117.71021928476279</v>
      </c>
      <c r="AJ80" s="175">
        <f t="shared" si="26"/>
        <v>1.4049143353254467</v>
      </c>
      <c r="AK80" s="176">
        <v>1.2</v>
      </c>
      <c r="AL80" s="175">
        <f>AL79-Dead!O78+'Theoritical Daily Growth'!AI80/'Theoritical Daily Growth'!AK80</f>
        <v>8476.5542456535841</v>
      </c>
      <c r="AM80" s="21">
        <f>AL80/Dead!N78</f>
        <v>169.53108491307168</v>
      </c>
      <c r="AN80" s="20">
        <f>'Daily Feed Intake'!AL78</f>
        <v>110.23795060969361</v>
      </c>
      <c r="AO80" s="175">
        <f t="shared" si="27"/>
        <v>1.3008700907773934</v>
      </c>
      <c r="AP80" s="176">
        <v>1.2</v>
      </c>
      <c r="AQ80" s="175">
        <f>AQ79-Dead!Q78+'Theoritical Daily Growth'!AN80/'Theoritical Daily Growth'!AP80</f>
        <v>8566.0355459917373</v>
      </c>
      <c r="AR80" s="21">
        <f>AQ80/Dead!P78</f>
        <v>171.32071091983474</v>
      </c>
      <c r="AS80" s="20">
        <f>'Daily Feed Intake'!AP78</f>
        <v>100.4529115744069</v>
      </c>
      <c r="AT80" s="175">
        <f t="shared" si="28"/>
        <v>1.2319749096963852</v>
      </c>
      <c r="AU80" s="176">
        <v>1.2</v>
      </c>
      <c r="AV80" s="175">
        <f>AV79-Dead!S78+'Theoritical Daily Growth'!AS80/'Theoritical Daily Growth'!AU80</f>
        <v>8237.522236143921</v>
      </c>
      <c r="AW80" s="21">
        <f>AV80/Dead!R78</f>
        <v>164.75044472287843</v>
      </c>
      <c r="AX80" s="72">
        <f t="shared" si="29"/>
        <v>168.53408018526162</v>
      </c>
      <c r="AY80" s="20">
        <f>'Daily Feed Intake'!AP78</f>
        <v>100.4529115744069</v>
      </c>
      <c r="AZ80" s="175">
        <f t="shared" si="30"/>
        <v>1.2469022776590071</v>
      </c>
      <c r="BA80" s="176">
        <v>1.2</v>
      </c>
      <c r="BB80" s="175">
        <f>BB79-Dead!U78+'Theoritical Daily Growth'!AY80/'Theoritical Daily Growth'!BA80</f>
        <v>8139.9083762702685</v>
      </c>
      <c r="BC80" s="21">
        <f>BB80/Dead!T78</f>
        <v>162.79816752540538</v>
      </c>
      <c r="BD80" s="20">
        <f>'Daily Feed Intake'!AT78</f>
        <v>104.07825819040772</v>
      </c>
      <c r="BE80" s="175">
        <f t="shared" si="31"/>
        <v>1.3074404962463513</v>
      </c>
      <c r="BF80" s="176">
        <v>1.2</v>
      </c>
      <c r="BG80" s="175">
        <f>BG79-Dead!W78+'Theoritical Daily Growth'!BD80/'Theoritical Daily Growth'!BF80</f>
        <v>8047.1903875252456</v>
      </c>
      <c r="BH80" s="21">
        <f>BG80/Dead!V78</f>
        <v>160.9438077505049</v>
      </c>
      <c r="BI80" s="20">
        <f>'Daily Feed Intake'!AX78</f>
        <v>119.18558077436582</v>
      </c>
      <c r="BJ80" s="175">
        <f t="shared" si="32"/>
        <v>1.426869779547731</v>
      </c>
      <c r="BK80" s="176">
        <v>1.2</v>
      </c>
      <c r="BL80" s="175">
        <f>BL79-Dead!Y78+'Theoritical Daily Growth'!BI80/'Theoritical Daily Growth'!BK80</f>
        <v>8452.2616124062843</v>
      </c>
      <c r="BM80" s="21">
        <f>BL80/Dead!X78</f>
        <v>169.04523224812567</v>
      </c>
      <c r="BN80" s="72">
        <f t="shared" si="33"/>
        <v>164.26240250801197</v>
      </c>
      <c r="BO80" s="20">
        <f>'Daily Feed Intake'!BB78</f>
        <v>109.21414354955141</v>
      </c>
      <c r="BP80" s="175">
        <f t="shared" si="34"/>
        <v>1.3034442046863739</v>
      </c>
      <c r="BQ80" s="176">
        <v>1.2</v>
      </c>
      <c r="BR80" s="175">
        <f>BR79-Dead!AA78+'Theoritical Daily Growth'!BO80/'Theoritical Daily Growth'!BQ80</f>
        <v>8469.9008217318078</v>
      </c>
      <c r="BS80" s="21">
        <f>BR80/Dead!Z78</f>
        <v>169.39801643463616</v>
      </c>
      <c r="BT80" s="20">
        <f>'Daily Feed Intake'!BF78</f>
        <v>101.39494792203774</v>
      </c>
      <c r="BU80" s="175">
        <f t="shared" si="35"/>
        <v>1.3387778607469216</v>
      </c>
      <c r="BV80" s="176">
        <v>1.2</v>
      </c>
      <c r="BW80" s="175">
        <f>BW79-Dead!AC78+'Theoritical Daily Growth'!BT80/'Theoritical Daily Growth'!BV80</f>
        <v>7658.1904927640853</v>
      </c>
      <c r="BX80" s="21">
        <f>BW80/Dead!AB78</f>
        <v>153.1638098552817</v>
      </c>
      <c r="BY80" s="20">
        <f>'Daily Feed Intake'!BJ78</f>
        <v>102.23050840466124</v>
      </c>
      <c r="BZ80" s="175">
        <f t="shared" si="36"/>
        <v>1.4288166363160166</v>
      </c>
      <c r="CA80" s="176">
        <v>1.35</v>
      </c>
      <c r="CB80" s="175">
        <f>CB79-Dead!AE79+'Theoritical Daily Growth'!BY80/'Theoritical Daily Growth'!CA80</f>
        <v>7230.6337837399133</v>
      </c>
      <c r="CC80" s="21">
        <f>CB80/Dead!AD78</f>
        <v>144.61267567479825</v>
      </c>
      <c r="CD80" s="72">
        <f t="shared" si="37"/>
        <v>155.72483398823871</v>
      </c>
    </row>
    <row r="81" spans="1:900" x14ac:dyDescent="0.45">
      <c r="A81" s="18">
        <v>44246</v>
      </c>
      <c r="B81" s="16">
        <v>72</v>
      </c>
      <c r="C81" s="20">
        <f>'Daily Feed Intake'!F79</f>
        <v>85.013567945728212</v>
      </c>
      <c r="D81" s="174">
        <f t="shared" si="20"/>
        <v>1.0942569887405991</v>
      </c>
      <c r="E81" s="170">
        <v>1.35</v>
      </c>
      <c r="F81" s="175">
        <f>F80-Dead!C79+'Theoritical Daily Growth'!C81/'Theoritical Daily Growth'!E81</f>
        <v>7832.0408666839439</v>
      </c>
      <c r="G81" s="21">
        <f>F81/Dead!B80</f>
        <v>156.64081733367888</v>
      </c>
      <c r="H81" s="20">
        <f>'Daily Feed Intake'!J79</f>
        <v>118.6623913504346</v>
      </c>
      <c r="I81" s="174">
        <f t="shared" si="38"/>
        <v>1.3479990535033572</v>
      </c>
      <c r="J81" s="170">
        <v>1.2</v>
      </c>
      <c r="K81" s="175">
        <f>K80-Dead!E79+'Theoritical Daily Growth'!H81/'Theoritical Daily Growth'!J81</f>
        <v>8901.7395300685457</v>
      </c>
      <c r="L81" s="21">
        <f>K81/Dead!D79</f>
        <v>178.0347906013709</v>
      </c>
      <c r="M81" s="20">
        <f>'Daily Feed Intake'!N79</f>
        <v>116.47837608649566</v>
      </c>
      <c r="N81" s="174">
        <f t="shared" si="39"/>
        <v>1.3282558373954929</v>
      </c>
      <c r="O81" s="170">
        <v>1.2</v>
      </c>
      <c r="P81" s="175">
        <f>P80-Dead!G79+'Theoritical Daily Growth'!M81/'Theoritical Daily Growth'!O81</f>
        <v>8866.337979648084</v>
      </c>
      <c r="Q81" s="21">
        <f>P81/Dead!F79</f>
        <v>177.32675959296168</v>
      </c>
      <c r="R81" s="19">
        <f t="shared" si="21"/>
        <v>170.66745584267051</v>
      </c>
      <c r="S81" s="20">
        <f>'Daily Feed Intake'!R79</f>
        <v>123.34226527877976</v>
      </c>
      <c r="T81" s="175">
        <f t="shared" si="22"/>
        <v>1.4605166334039803</v>
      </c>
      <c r="U81" s="176">
        <v>1.3</v>
      </c>
      <c r="V81" s="175">
        <f>V80-Dead!I79+'Theoritical Daily Growth'!S81/'Theoritical Daily Growth'!U81</f>
        <v>8539.9906525341103</v>
      </c>
      <c r="W81" s="21">
        <f>V81/Dead!H79</f>
        <v>170.79981305068222</v>
      </c>
      <c r="X81" s="20">
        <f>'Daily Feed Intake'!V79</f>
        <v>118.32319901061527</v>
      </c>
      <c r="Y81" s="175">
        <f t="shared" si="23"/>
        <v>1.4015764647892381</v>
      </c>
      <c r="Z81" s="176">
        <v>1.2</v>
      </c>
      <c r="AA81" s="175">
        <f>AA80-Dead!K79+'Theoritical Daily Growth'!X81/'Theoritical Daily Growth'!Z81</f>
        <v>8540.753485519941</v>
      </c>
      <c r="AB81" s="21">
        <f>AA81/Dead!J79</f>
        <v>170.81506971039883</v>
      </c>
      <c r="AC81" s="20">
        <f>'Daily Feed Intake'!Z79</f>
        <v>121.45625064413068</v>
      </c>
      <c r="AD81" s="175">
        <f t="shared" si="24"/>
        <v>1.4037626704411366</v>
      </c>
      <c r="AE81" s="176">
        <v>1.2</v>
      </c>
      <c r="AF81" s="175">
        <f>AF80-Dead!M79+'Theoritical Daily Growth'!AC81/'Theoritical Daily Growth'!AE81</f>
        <v>8753.4061956783135</v>
      </c>
      <c r="AG81" s="21">
        <f>AF81/Dead!L79</f>
        <v>175.06812391356627</v>
      </c>
      <c r="AH81" s="72">
        <f t="shared" si="25"/>
        <v>172.22766889154911</v>
      </c>
      <c r="AI81" s="20">
        <f>'Daily Feed Intake'!AH79</f>
        <v>114.06121016497592</v>
      </c>
      <c r="AJ81" s="175">
        <f t="shared" si="26"/>
        <v>1.3456082136613665</v>
      </c>
      <c r="AK81" s="176">
        <v>1.2</v>
      </c>
      <c r="AL81" s="175">
        <f>AL80-Dead!O79+'Theoritical Daily Growth'!AI81/'Theoritical Daily Growth'!AK81</f>
        <v>8571.6052541243971</v>
      </c>
      <c r="AM81" s="21">
        <f>AL81/Dead!N79</f>
        <v>171.43210508248794</v>
      </c>
      <c r="AN81" s="20">
        <f>'Daily Feed Intake'!AL79</f>
        <v>75.387863510605584</v>
      </c>
      <c r="AO81" s="175">
        <f t="shared" si="27"/>
        <v>0.88007880782004755</v>
      </c>
      <c r="AP81" s="176">
        <v>1.2</v>
      </c>
      <c r="AQ81" s="175">
        <f>AQ80-Dead!Q79+'Theoritical Daily Growth'!AN81/'Theoritical Daily Growth'!AP81</f>
        <v>8628.8587655839092</v>
      </c>
      <c r="AR81" s="21">
        <f>AQ81/Dead!P79</f>
        <v>172.57717531167819</v>
      </c>
      <c r="AS81" s="20">
        <f>'Daily Feed Intake'!AP79</f>
        <v>97.936736161035228</v>
      </c>
      <c r="AT81" s="175">
        <f t="shared" si="28"/>
        <v>1.1889101279911147</v>
      </c>
      <c r="AU81" s="176">
        <v>1.2</v>
      </c>
      <c r="AV81" s="175">
        <f>AV80-Dead!S79+'Theoritical Daily Growth'!AS81/'Theoritical Daily Growth'!AU81</f>
        <v>8319.1361829447833</v>
      </c>
      <c r="AW81" s="21">
        <f>AV81/Dead!R79</f>
        <v>166.38272365889566</v>
      </c>
      <c r="AX81" s="72">
        <f t="shared" si="29"/>
        <v>170.13066801768727</v>
      </c>
      <c r="AY81" s="20">
        <f>'Daily Feed Intake'!AP79</f>
        <v>97.936736161035228</v>
      </c>
      <c r="AZ81" s="175">
        <f t="shared" si="30"/>
        <v>1.2031675497299656</v>
      </c>
      <c r="BA81" s="176">
        <v>1.2</v>
      </c>
      <c r="BB81" s="175">
        <f>BB80-Dead!U79+'Theoritical Daily Growth'!AY81/'Theoritical Daily Growth'!BA81</f>
        <v>8221.5223230711308</v>
      </c>
      <c r="BC81" s="21">
        <f>BB81/Dead!T79</f>
        <v>164.4304464614226</v>
      </c>
      <c r="BD81" s="20">
        <f>'Daily Feed Intake'!AT79</f>
        <v>111.23652048885694</v>
      </c>
      <c r="BE81" s="175">
        <f t="shared" si="31"/>
        <v>1.382302581796695</v>
      </c>
      <c r="BF81" s="176">
        <v>1.2</v>
      </c>
      <c r="BG81" s="175">
        <f>BG80-Dead!W79+'Theoritical Daily Growth'!BD81/'Theoritical Daily Growth'!BF81</f>
        <v>8139.8874879326268</v>
      </c>
      <c r="BH81" s="21">
        <f>BG81/Dead!V79</f>
        <v>162.79774975865254</v>
      </c>
      <c r="BI81" s="20">
        <f>'Daily Feed Intake'!AX79</f>
        <v>99.559412550066753</v>
      </c>
      <c r="BJ81" s="175">
        <f t="shared" si="32"/>
        <v>1.1779026385545475</v>
      </c>
      <c r="BK81" s="176">
        <v>1.2</v>
      </c>
      <c r="BL81" s="175">
        <f>BL80-Dead!Y79+'Theoritical Daily Growth'!BI81/'Theoritical Daily Growth'!BK81</f>
        <v>8535.22778953134</v>
      </c>
      <c r="BM81" s="21">
        <f>BL81/Dead!X79</f>
        <v>170.70455579062681</v>
      </c>
      <c r="BN81" s="72">
        <f t="shared" si="33"/>
        <v>165.97758400356733</v>
      </c>
      <c r="BO81" s="20">
        <f>'Daily Feed Intake'!BB79</f>
        <v>102.70502423429926</v>
      </c>
      <c r="BP81" s="175">
        <f t="shared" si="34"/>
        <v>1.2125882745968157</v>
      </c>
      <c r="BQ81" s="176">
        <v>1.2</v>
      </c>
      <c r="BR81" s="175">
        <f>BR80-Dead!AA79+'Theoritical Daily Growth'!BO81/'Theoritical Daily Growth'!BQ81</f>
        <v>8555.4883419270573</v>
      </c>
      <c r="BS81" s="21">
        <f>BR81/Dead!Z79</f>
        <v>171.10976683854113</v>
      </c>
      <c r="BT81" s="20">
        <f>'Daily Feed Intake'!BF79</f>
        <v>101.11642776116325</v>
      </c>
      <c r="BU81" s="175">
        <f t="shared" si="35"/>
        <v>1.3203697120971862</v>
      </c>
      <c r="BV81" s="176">
        <v>1.2</v>
      </c>
      <c r="BW81" s="175">
        <f>BW80-Dead!AC79+'Theoritical Daily Growth'!BT81/'Theoritical Daily Growth'!BV81</f>
        <v>7742.4541825650549</v>
      </c>
      <c r="BX81" s="21">
        <f>BW81/Dead!AB79</f>
        <v>154.8490836513011</v>
      </c>
      <c r="BY81" s="20">
        <f>'Daily Feed Intake'!BJ79</f>
        <v>95.14371764463236</v>
      </c>
      <c r="BZ81" s="175">
        <f t="shared" si="36"/>
        <v>1.315842020081136</v>
      </c>
      <c r="CA81" s="176">
        <v>1.35</v>
      </c>
      <c r="CB81" s="175">
        <f>CB80-Dead!AE80+'Theoritical Daily Growth'!BY81/'Theoritical Daily Growth'!CA81</f>
        <v>7301.1106116248266</v>
      </c>
      <c r="CC81" s="21">
        <f>CB81/Dead!AD79</f>
        <v>146.02221223249654</v>
      </c>
      <c r="CD81" s="72">
        <f t="shared" si="37"/>
        <v>157.32702090744627</v>
      </c>
    </row>
    <row r="82" spans="1:900" x14ac:dyDescent="0.45">
      <c r="A82" s="18">
        <v>44247</v>
      </c>
      <c r="B82" s="16">
        <v>73</v>
      </c>
      <c r="C82" s="20">
        <f>'Daily Feed Intake'!F80</f>
        <v>122.68783124867501</v>
      </c>
      <c r="D82" s="174">
        <f t="shared" si="20"/>
        <v>1.5664860964983776</v>
      </c>
      <c r="E82" s="170">
        <v>1.35</v>
      </c>
      <c r="F82" s="175">
        <f>F81-Dead!C80+'Theoritical Daily Growth'!C82/'Theoritical Daily Growth'!E82</f>
        <v>7922.9207416829622</v>
      </c>
      <c r="G82" s="21">
        <f>F82/Dead!B81</f>
        <v>158.45841483365925</v>
      </c>
      <c r="H82" s="20">
        <f>'Daily Feed Intake'!J80</f>
        <v>127.7624549501802</v>
      </c>
      <c r="I82" s="174">
        <f t="shared" si="38"/>
        <v>1.4352526775089363</v>
      </c>
      <c r="J82" s="170">
        <v>1.2</v>
      </c>
      <c r="K82" s="175">
        <f>K81-Dead!E80+'Theoritical Daily Growth'!H82/'Theoritical Daily Growth'!J82</f>
        <v>9008.2082425270291</v>
      </c>
      <c r="L82" s="21">
        <f>K82/Dead!D80</f>
        <v>180.16416485054057</v>
      </c>
      <c r="M82" s="20">
        <f>'Daily Feed Intake'!N80</f>
        <v>117.07790968836125</v>
      </c>
      <c r="N82" s="174">
        <f t="shared" si="39"/>
        <v>1.3204765028933423</v>
      </c>
      <c r="O82" s="170">
        <v>1.2</v>
      </c>
      <c r="P82" s="175">
        <f>P81-Dead!G80+'Theoritical Daily Growth'!M82/'Theoritical Daily Growth'!O82</f>
        <v>8963.9029043883857</v>
      </c>
      <c r="Q82" s="21">
        <f>P82/Dead!F80</f>
        <v>179.2780580877677</v>
      </c>
      <c r="R82" s="19">
        <f t="shared" si="21"/>
        <v>172.63354592398915</v>
      </c>
      <c r="S82" s="20">
        <f>'Daily Feed Intake'!R80</f>
        <v>128.75296300113368</v>
      </c>
      <c r="T82" s="175">
        <f t="shared" si="22"/>
        <v>1.5076475869786605</v>
      </c>
      <c r="U82" s="176">
        <v>1.3</v>
      </c>
      <c r="V82" s="175">
        <f>V81-Dead!I80+'Theoritical Daily Growth'!S82/'Theoritical Daily Growth'!U82</f>
        <v>8639.0313933042125</v>
      </c>
      <c r="W82" s="21">
        <f>V82/Dead!H80</f>
        <v>172.78062786608425</v>
      </c>
      <c r="X82" s="20">
        <f>'Daily Feed Intake'!V80</f>
        <v>119.73513346387715</v>
      </c>
      <c r="Y82" s="175">
        <f t="shared" si="23"/>
        <v>1.4019270508963526</v>
      </c>
      <c r="Z82" s="176">
        <v>1.2</v>
      </c>
      <c r="AA82" s="175">
        <f>AA81-Dead!K80+'Theoritical Daily Growth'!X82/'Theoritical Daily Growth'!Z82</f>
        <v>8640.5327634065052</v>
      </c>
      <c r="AB82" s="21">
        <f>AA82/Dead!J80</f>
        <v>172.81065526813009</v>
      </c>
      <c r="AC82" s="20">
        <f>'Daily Feed Intake'!Z80</f>
        <v>128.96939091002784</v>
      </c>
      <c r="AD82" s="175">
        <f t="shared" si="24"/>
        <v>1.4733623463481216</v>
      </c>
      <c r="AE82" s="176">
        <v>1.2</v>
      </c>
      <c r="AF82" s="175">
        <f>AF81-Dead!M80+'Theoritical Daily Growth'!AC82/'Theoritical Daily Growth'!AE82</f>
        <v>8860.8806881033361</v>
      </c>
      <c r="AG82" s="21">
        <f>AF82/Dead!L80</f>
        <v>177.21761376206672</v>
      </c>
      <c r="AH82" s="72">
        <f t="shared" si="25"/>
        <v>174.26963229876037</v>
      </c>
      <c r="AI82" s="20">
        <f>'Daily Feed Intake'!AH80</f>
        <v>122.76348191413055</v>
      </c>
      <c r="AJ82" s="175">
        <f t="shared" si="26"/>
        <v>1.4322111001910696</v>
      </c>
      <c r="AK82" s="176">
        <v>1.2</v>
      </c>
      <c r="AL82" s="175">
        <f>AL81-Dead!O80+'Theoritical Daily Growth'!AI82/'Theoritical Daily Growth'!AK82</f>
        <v>8673.9081557195059</v>
      </c>
      <c r="AM82" s="21">
        <f>AL82/Dead!N80</f>
        <v>173.47816311439013</v>
      </c>
      <c r="AN82" s="20">
        <f>'Daily Feed Intake'!AL80</f>
        <v>117.310468285685</v>
      </c>
      <c r="AO82" s="175">
        <f t="shared" si="27"/>
        <v>1.3595131346172482</v>
      </c>
      <c r="AP82" s="176">
        <v>1.2</v>
      </c>
      <c r="AQ82" s="175">
        <f>AQ81-Dead!Q80+'Theoritical Daily Growth'!AN82/'Theoritical Daily Growth'!AP82</f>
        <v>8726.6174891553128</v>
      </c>
      <c r="AR82" s="21">
        <f>AQ82/Dead!P80</f>
        <v>174.53234978310627</v>
      </c>
      <c r="AS82" s="20">
        <f>'Daily Feed Intake'!AP80</f>
        <v>98.07024750949985</v>
      </c>
      <c r="AT82" s="175">
        <f t="shared" si="28"/>
        <v>1.178851329667562</v>
      </c>
      <c r="AU82" s="176">
        <v>1.2</v>
      </c>
      <c r="AV82" s="175">
        <f>AV81-Dead!S80+'Theoritical Daily Growth'!AS82/'Theoritical Daily Growth'!AU82</f>
        <v>8400.8613892027006</v>
      </c>
      <c r="AW82" s="21">
        <f>AV82/Dead!R80</f>
        <v>168.017227784054</v>
      </c>
      <c r="AX82" s="72">
        <f t="shared" si="29"/>
        <v>172.0092468938501</v>
      </c>
      <c r="AY82" s="20">
        <f>'Daily Feed Intake'!AP80</f>
        <v>98.07024750949985</v>
      </c>
      <c r="AZ82" s="175">
        <f t="shared" si="30"/>
        <v>1.1928477921211302</v>
      </c>
      <c r="BA82" s="176">
        <v>1.2</v>
      </c>
      <c r="BB82" s="175">
        <f>BB81-Dead!U80+'Theoritical Daily Growth'!AY82/'Theoritical Daily Growth'!BA82</f>
        <v>8303.2475293290481</v>
      </c>
      <c r="BC82" s="21">
        <f>BB82/Dead!T80</f>
        <v>166.06495058658095</v>
      </c>
      <c r="BD82" s="20">
        <f>'Daily Feed Intake'!AT80</f>
        <v>127.28869261579541</v>
      </c>
      <c r="BE82" s="175">
        <f t="shared" si="31"/>
        <v>1.5637647670744925</v>
      </c>
      <c r="BF82" s="176">
        <v>1.2</v>
      </c>
      <c r="BG82" s="175">
        <f>BG81-Dead!W80+'Theoritical Daily Growth'!BD82/'Theoritical Daily Growth'!BF82</f>
        <v>8245.9613984457901</v>
      </c>
      <c r="BH82" s="21">
        <f>BG82/Dead!V80</f>
        <v>164.91922796891581</v>
      </c>
      <c r="BI82" s="20">
        <f>'Daily Feed Intake'!AX80</f>
        <v>126.43627400636747</v>
      </c>
      <c r="BJ82" s="175">
        <f t="shared" si="32"/>
        <v>1.4813462173961491</v>
      </c>
      <c r="BK82" s="176">
        <v>1.2</v>
      </c>
      <c r="BL82" s="175">
        <f>BL81-Dead!Y80+'Theoritical Daily Growth'!BI82/'Theoritical Daily Growth'!BK82</f>
        <v>8640.591351203313</v>
      </c>
      <c r="BM82" s="21">
        <f>BL82/Dead!X80</f>
        <v>172.81182702406625</v>
      </c>
      <c r="BN82" s="72">
        <f t="shared" si="33"/>
        <v>167.93200185985435</v>
      </c>
      <c r="BO82" s="20">
        <f>'Daily Feed Intake'!BB80</f>
        <v>116.2596720635248</v>
      </c>
      <c r="BP82" s="175">
        <f t="shared" si="34"/>
        <v>1.3588899594869674</v>
      </c>
      <c r="BQ82" s="176">
        <v>1.2</v>
      </c>
      <c r="BR82" s="175">
        <f>BR81-Dead!AA80+'Theoritical Daily Growth'!BO82/'Theoritical Daily Growth'!BQ82</f>
        <v>8652.3714019799954</v>
      </c>
      <c r="BS82" s="21">
        <f>BR82/Dead!Z80</f>
        <v>173.04742803959991</v>
      </c>
      <c r="BT82" s="20">
        <f>'Daily Feed Intake'!BF80</f>
        <v>116.86829019284315</v>
      </c>
      <c r="BU82" s="175">
        <f t="shared" si="35"/>
        <v>1.5094476174752769</v>
      </c>
      <c r="BV82" s="176">
        <v>1.2</v>
      </c>
      <c r="BW82" s="175">
        <f>BW81-Dead!AC80+'Theoritical Daily Growth'!BT82/'Theoritical Daily Growth'!BV82</f>
        <v>7839.8444243924241</v>
      </c>
      <c r="BX82" s="21">
        <f>BW82/Dead!AB80</f>
        <v>156.79688848784849</v>
      </c>
      <c r="BY82" s="20">
        <f>'Daily Feed Intake'!BJ80</f>
        <v>106.93440445498608</v>
      </c>
      <c r="BZ82" s="175">
        <f t="shared" si="36"/>
        <v>1.4646320285125545</v>
      </c>
      <c r="CA82" s="176">
        <v>1.35</v>
      </c>
      <c r="CB82" s="175">
        <f>CB81-Dead!AE81+'Theoritical Daily Growth'!BY82/'Theoritical Daily Growth'!CA82</f>
        <v>7380.3212815914831</v>
      </c>
      <c r="CC82" s="21">
        <f>CB82/Dead!AD80</f>
        <v>147.60642563182967</v>
      </c>
      <c r="CD82" s="72">
        <f t="shared" si="37"/>
        <v>159.15024738642603</v>
      </c>
    </row>
    <row r="83" spans="1:900" x14ac:dyDescent="0.45">
      <c r="A83" s="18">
        <v>44248</v>
      </c>
      <c r="B83" s="16">
        <v>74</v>
      </c>
      <c r="C83" s="20">
        <f>'Daily Feed Intake'!F81</f>
        <v>0</v>
      </c>
      <c r="D83" s="174">
        <f t="shared" si="20"/>
        <v>0</v>
      </c>
      <c r="E83" s="170">
        <v>1.35</v>
      </c>
      <c r="F83" s="175">
        <f>F82-Dead!C81+'Theoritical Daily Growth'!C83/'Theoritical Daily Growth'!E83</f>
        <v>7922.9207416829622</v>
      </c>
      <c r="G83" s="21">
        <f>F83/Dead!B82</f>
        <v>158.45841483365925</v>
      </c>
      <c r="H83" s="20">
        <f>'Daily Feed Intake'!J81</f>
        <v>0</v>
      </c>
      <c r="I83" s="174">
        <f t="shared" si="38"/>
        <v>0</v>
      </c>
      <c r="J83" s="170">
        <v>1.2</v>
      </c>
      <c r="K83" s="175">
        <f>K82-Dead!E81+'Theoritical Daily Growth'!H83/'Theoritical Daily Growth'!J83</f>
        <v>9008.2082425270291</v>
      </c>
      <c r="L83" s="21">
        <f>K83/Dead!D81</f>
        <v>180.16416485054057</v>
      </c>
      <c r="M83" s="20">
        <f>'Daily Feed Intake'!N81</f>
        <v>0</v>
      </c>
      <c r="N83" s="174">
        <f t="shared" si="39"/>
        <v>0</v>
      </c>
      <c r="O83" s="170">
        <v>1.2</v>
      </c>
      <c r="P83" s="175">
        <f>P82-Dead!G81+'Theoritical Daily Growth'!M83/'Theoritical Daily Growth'!O83</f>
        <v>8963.9029043883857</v>
      </c>
      <c r="Q83" s="21">
        <f>P83/Dead!F81</f>
        <v>179.2780580877677</v>
      </c>
      <c r="R83" s="19">
        <f t="shared" si="21"/>
        <v>172.63354592398915</v>
      </c>
      <c r="S83" s="20">
        <f>'Daily Feed Intake'!R81</f>
        <v>0</v>
      </c>
      <c r="T83" s="175">
        <f t="shared" si="22"/>
        <v>0</v>
      </c>
      <c r="U83" s="176">
        <v>1.3</v>
      </c>
      <c r="V83" s="175">
        <f>V82-Dead!I81+'Theoritical Daily Growth'!S83/'Theoritical Daily Growth'!U83</f>
        <v>8639.0313933042125</v>
      </c>
      <c r="W83" s="21">
        <f>V83/Dead!H81</f>
        <v>172.78062786608425</v>
      </c>
      <c r="X83" s="20">
        <f>'Daily Feed Intake'!V81</f>
        <v>0</v>
      </c>
      <c r="Y83" s="175">
        <f t="shared" si="23"/>
        <v>0</v>
      </c>
      <c r="Z83" s="176">
        <v>1.2</v>
      </c>
      <c r="AA83" s="175">
        <f>AA82-Dead!K81+'Theoritical Daily Growth'!X83/'Theoritical Daily Growth'!Z83</f>
        <v>8640.5327634065052</v>
      </c>
      <c r="AB83" s="21">
        <f>AA83/Dead!J81</f>
        <v>172.81065526813009</v>
      </c>
      <c r="AC83" s="20">
        <f>'Daily Feed Intake'!Z81</f>
        <v>0</v>
      </c>
      <c r="AD83" s="175">
        <f t="shared" si="24"/>
        <v>0</v>
      </c>
      <c r="AE83" s="176">
        <v>1.2</v>
      </c>
      <c r="AF83" s="175">
        <f>AF82-Dead!M81+'Theoritical Daily Growth'!AC83/'Theoritical Daily Growth'!AE83</f>
        <v>8860.8806881033361</v>
      </c>
      <c r="AG83" s="21">
        <f>AF83/Dead!L81</f>
        <v>177.21761376206672</v>
      </c>
      <c r="AH83" s="72">
        <f t="shared" si="25"/>
        <v>174.26963229876037</v>
      </c>
      <c r="AI83" s="20">
        <f>'Daily Feed Intake'!AH81</f>
        <v>130</v>
      </c>
      <c r="AJ83" s="175">
        <f t="shared" si="26"/>
        <v>1.498747711713768</v>
      </c>
      <c r="AK83" s="176">
        <v>1.2</v>
      </c>
      <c r="AL83" s="175">
        <f>AL82-Dead!O81+'Theoritical Daily Growth'!AI83/'Theoritical Daily Growth'!AK83</f>
        <v>8782.2414890528398</v>
      </c>
      <c r="AM83" s="21">
        <f>AL83/Dead!N81</f>
        <v>175.64482978105679</v>
      </c>
      <c r="AN83" s="20">
        <f>'Daily Feed Intake'!AL81</f>
        <v>130</v>
      </c>
      <c r="AO83" s="175">
        <f t="shared" si="27"/>
        <v>1.4896951787052977</v>
      </c>
      <c r="AP83" s="176">
        <v>1.2</v>
      </c>
      <c r="AQ83" s="175">
        <f>AQ82-Dead!Q81+'Theoritical Daily Growth'!AN83/'Theoritical Daily Growth'!AP83</f>
        <v>8834.9508224886467</v>
      </c>
      <c r="AR83" s="21">
        <f>AQ83/Dead!P81</f>
        <v>176.69901644977293</v>
      </c>
      <c r="AS83" s="20">
        <f>'Daily Feed Intake'!AP81</f>
        <v>130</v>
      </c>
      <c r="AT83" s="175">
        <f t="shared" si="28"/>
        <v>1.5474603612325271</v>
      </c>
      <c r="AU83" s="176">
        <v>1.2</v>
      </c>
      <c r="AV83" s="175">
        <f>AV82-Dead!S81+'Theoritical Daily Growth'!AS83/'Theoritical Daily Growth'!AU83</f>
        <v>8509.1947225360345</v>
      </c>
      <c r="AW83" s="21">
        <f>AV83/Dead!R81</f>
        <v>170.18389445072069</v>
      </c>
      <c r="AX83" s="72">
        <f t="shared" si="29"/>
        <v>174.17591356051682</v>
      </c>
      <c r="AY83" s="20">
        <f>'Daily Feed Intake'!AP81</f>
        <v>130</v>
      </c>
      <c r="AZ83" s="175">
        <f t="shared" si="30"/>
        <v>1.5656524696007079</v>
      </c>
      <c r="BA83" s="176">
        <v>1.2</v>
      </c>
      <c r="BB83" s="175">
        <f>BB82-Dead!U81+'Theoritical Daily Growth'!AY83/'Theoritical Daily Growth'!BA83</f>
        <v>8411.5808626623821</v>
      </c>
      <c r="BC83" s="21">
        <f>BB83/Dead!T81</f>
        <v>168.23161725324763</v>
      </c>
      <c r="BD83" s="20">
        <f>'Daily Feed Intake'!AT81</f>
        <v>130</v>
      </c>
      <c r="BE83" s="175">
        <f t="shared" si="31"/>
        <v>1.5765293301579435</v>
      </c>
      <c r="BF83" s="176">
        <v>1.2</v>
      </c>
      <c r="BG83" s="175">
        <f>BG82-Dead!W81+'Theoritical Daily Growth'!BD83/'Theoritical Daily Growth'!BF83</f>
        <v>8354.294731779124</v>
      </c>
      <c r="BH83" s="21">
        <f>BG83/Dead!V81</f>
        <v>167.08589463558249</v>
      </c>
      <c r="BI83" s="20">
        <f>'Daily Feed Intake'!AX81</f>
        <v>130</v>
      </c>
      <c r="BJ83" s="175">
        <f t="shared" si="32"/>
        <v>1.5045266546704101</v>
      </c>
      <c r="BK83" s="176">
        <v>1.2</v>
      </c>
      <c r="BL83" s="175">
        <f>BL82-Dead!Y81+'Theoritical Daily Growth'!BI83/'Theoritical Daily Growth'!BK83</f>
        <v>8748.924684536647</v>
      </c>
      <c r="BM83" s="21">
        <f>BL83/Dead!X81</f>
        <v>174.97849369073293</v>
      </c>
      <c r="BN83" s="72">
        <f t="shared" si="33"/>
        <v>170.09866852652104</v>
      </c>
      <c r="BO83" s="20">
        <f>'Daily Feed Intake'!BB81</f>
        <v>130</v>
      </c>
      <c r="BP83" s="175">
        <f t="shared" si="34"/>
        <v>1.5024782682150122</v>
      </c>
      <c r="BQ83" s="176">
        <v>1.2</v>
      </c>
      <c r="BR83" s="175">
        <f>BR82-Dead!AA81+'Theoritical Daily Growth'!BO83/'Theoritical Daily Growth'!BQ83</f>
        <v>8760.7047353133294</v>
      </c>
      <c r="BS83" s="21">
        <f>BR83/Dead!Z81</f>
        <v>175.21409470626659</v>
      </c>
      <c r="BT83" s="20">
        <f>'Daily Feed Intake'!BF81</f>
        <v>0</v>
      </c>
      <c r="BU83" s="175">
        <f t="shared" si="35"/>
        <v>0</v>
      </c>
      <c r="BV83" s="176">
        <v>1.2</v>
      </c>
      <c r="BW83" s="175">
        <f>BW82-Dead!AC81+'Theoritical Daily Growth'!BT83/'Theoritical Daily Growth'!BV83</f>
        <v>7839.8444243924241</v>
      </c>
      <c r="BX83" s="21">
        <f>BW83/Dead!AB81</f>
        <v>156.79688848784849</v>
      </c>
      <c r="BY83" s="20">
        <f>'Daily Feed Intake'!BJ81</f>
        <v>0</v>
      </c>
      <c r="BZ83" s="175">
        <f t="shared" si="36"/>
        <v>0</v>
      </c>
      <c r="CA83" s="176">
        <v>1.35</v>
      </c>
      <c r="CB83" s="175">
        <f>CB82-Dead!AE82+'Theoritical Daily Growth'!BY83/'Theoritical Daily Growth'!CA83</f>
        <v>7380.3212815914831</v>
      </c>
      <c r="CC83" s="21">
        <f>CB83/Dead!AD81</f>
        <v>147.60642563182967</v>
      </c>
      <c r="CD83" s="72">
        <f t="shared" si="37"/>
        <v>159.87246960864823</v>
      </c>
    </row>
    <row r="84" spans="1:900" x14ac:dyDescent="0.45">
      <c r="A84" s="18">
        <v>44249</v>
      </c>
      <c r="B84" s="16">
        <v>75</v>
      </c>
      <c r="C84" s="20">
        <f>'Daily Feed Intake'!F82</f>
        <v>129.58246767012932</v>
      </c>
      <c r="D84" s="174">
        <f t="shared" si="20"/>
        <v>1.6355391136047615</v>
      </c>
      <c r="E84" s="170">
        <v>1.35</v>
      </c>
      <c r="F84" s="175">
        <f>F83-Dead!C82+'Theoritical Daily Growth'!C84/'Theoritical Daily Growth'!E84</f>
        <v>8018.9077547719471</v>
      </c>
      <c r="G84" s="21">
        <f>F84/Dead!B83</f>
        <v>160.37815509543896</v>
      </c>
      <c r="H84" s="20">
        <f>'Daily Feed Intake'!J82</f>
        <v>126.78821284714861</v>
      </c>
      <c r="I84" s="174">
        <f t="shared" si="38"/>
        <v>1.4074742660653827</v>
      </c>
      <c r="J84" s="170">
        <v>1.2</v>
      </c>
      <c r="K84" s="175">
        <f>K83-Dead!E82+'Theoritical Daily Growth'!H84/'Theoritical Daily Growth'!J84</f>
        <v>9113.8650865663203</v>
      </c>
      <c r="L84" s="21">
        <f>K84/Dead!D82</f>
        <v>182.27730173132642</v>
      </c>
      <c r="M84" s="20">
        <f>'Daily Feed Intake'!N82</f>
        <v>129.68952724189103</v>
      </c>
      <c r="N84" s="174">
        <f t="shared" si="39"/>
        <v>1.4467975459484279</v>
      </c>
      <c r="O84" s="170">
        <v>1.2</v>
      </c>
      <c r="P84" s="175">
        <f>P83-Dead!G82+'Theoritical Daily Growth'!M84/'Theoritical Daily Growth'!O84</f>
        <v>9071.977510423294</v>
      </c>
      <c r="Q84" s="21">
        <f>P84/Dead!F82</f>
        <v>181.43955020846587</v>
      </c>
      <c r="R84" s="19">
        <f t="shared" si="21"/>
        <v>174.69833567841042</v>
      </c>
      <c r="S84" s="20">
        <f>'Daily Feed Intake'!R82</f>
        <v>129.79387818200556</v>
      </c>
      <c r="T84" s="175">
        <f t="shared" si="22"/>
        <v>1.5024123917711873</v>
      </c>
      <c r="U84" s="176">
        <v>1.3</v>
      </c>
      <c r="V84" s="175">
        <f>V83-Dead!I82+'Theoritical Daily Growth'!S84/'Theoritical Daily Growth'!U84</f>
        <v>8738.8728380596021</v>
      </c>
      <c r="W84" s="21">
        <f>V84/Dead!H82</f>
        <v>174.77745676119204</v>
      </c>
      <c r="X84" s="20">
        <f>'Daily Feed Intake'!V82</f>
        <v>129.31979800061836</v>
      </c>
      <c r="Y84" s="175">
        <f t="shared" si="23"/>
        <v>1.4966646333233091</v>
      </c>
      <c r="Z84" s="176">
        <v>1.2</v>
      </c>
      <c r="AA84" s="175">
        <f>AA83-Dead!K82+'Theoritical Daily Growth'!X84/'Theoritical Daily Growth'!Z84</f>
        <v>8748.2992617403543</v>
      </c>
      <c r="AB84" s="21">
        <f>AA84/Dead!J82</f>
        <v>174.96598523480708</v>
      </c>
      <c r="AC84" s="20">
        <f>'Daily Feed Intake'!Z82</f>
        <v>129.7629599093064</v>
      </c>
      <c r="AD84" s="175">
        <f t="shared" si="24"/>
        <v>1.4644476601916876</v>
      </c>
      <c r="AE84" s="176">
        <v>1.2</v>
      </c>
      <c r="AF84" s="175">
        <f>AF83-Dead!M82+'Theoritical Daily Growth'!AC84/'Theoritical Daily Growth'!AE84</f>
        <v>8969.0164880277589</v>
      </c>
      <c r="AG84" s="21">
        <f>AF84/Dead!L82</f>
        <v>179.38032976055518</v>
      </c>
      <c r="AH84" s="72">
        <f t="shared" si="25"/>
        <v>176.37459058551812</v>
      </c>
      <c r="AI84" s="20">
        <f>'Daily Feed Intake'!AH82</f>
        <v>122.70198176042628</v>
      </c>
      <c r="AJ84" s="175">
        <f t="shared" si="26"/>
        <v>1.3971601886987011</v>
      </c>
      <c r="AK84" s="176">
        <v>1.2</v>
      </c>
      <c r="AL84" s="175">
        <f>AL83-Dead!O82+'Theoritical Daily Growth'!AI84/'Theoritical Daily Growth'!AK84</f>
        <v>8884.4931405198622</v>
      </c>
      <c r="AM84" s="21">
        <f>AL84/Dead!N82</f>
        <v>177.68986281039724</v>
      </c>
      <c r="AN84" s="20">
        <f>'Daily Feed Intake'!AL82</f>
        <v>128.55474638794959</v>
      </c>
      <c r="AO84" s="175">
        <f t="shared" si="27"/>
        <v>1.4550703107562746</v>
      </c>
      <c r="AP84" s="176">
        <v>1.2</v>
      </c>
      <c r="AQ84" s="175">
        <f>AQ83-Dead!Q82+'Theoritical Daily Growth'!AN84/'Theoritical Daily Growth'!AP84</f>
        <v>8942.0797778119377</v>
      </c>
      <c r="AR84" s="21">
        <f>AQ84/Dead!P82</f>
        <v>178.84159555623876</v>
      </c>
      <c r="AS84" s="20">
        <f>'Daily Feed Intake'!AP82</f>
        <v>120.5823148813803</v>
      </c>
      <c r="AT84" s="175">
        <f t="shared" si="28"/>
        <v>1.4170825655455515</v>
      </c>
      <c r="AU84" s="176">
        <v>1.2</v>
      </c>
      <c r="AV84" s="175">
        <f>AV83-Dead!S82+'Theoritical Daily Growth'!AS84/'Theoritical Daily Growth'!AU84</f>
        <v>8609.6799849371855</v>
      </c>
      <c r="AW84" s="21">
        <f>AV84/Dead!R82</f>
        <v>172.1935996987437</v>
      </c>
      <c r="AX84" s="72">
        <f t="shared" si="29"/>
        <v>176.24168602179324</v>
      </c>
      <c r="AY84" s="20">
        <f>'Daily Feed Intake'!AP82</f>
        <v>120.5823148813803</v>
      </c>
      <c r="AZ84" s="175">
        <f t="shared" si="30"/>
        <v>1.4335273814774259</v>
      </c>
      <c r="BA84" s="176">
        <v>1.2</v>
      </c>
      <c r="BB84" s="175">
        <f>BB83-Dead!U82+'Theoritical Daily Growth'!AY84/'Theoritical Daily Growth'!BA84</f>
        <v>8512.066125063533</v>
      </c>
      <c r="BC84" s="21">
        <f>BB84/Dead!T82</f>
        <v>170.24132250127067</v>
      </c>
      <c r="BD84" s="20">
        <f>'Daily Feed Intake'!AT82</f>
        <v>126.86761836294546</v>
      </c>
      <c r="BE84" s="175">
        <f t="shared" si="31"/>
        <v>1.5185916039130192</v>
      </c>
      <c r="BF84" s="176">
        <v>1.2</v>
      </c>
      <c r="BG84" s="175">
        <f>BG83-Dead!W82+'Theoritical Daily Growth'!BD84/'Theoritical Daily Growth'!BF84</f>
        <v>8460.0177470815779</v>
      </c>
      <c r="BH84" s="21">
        <f>BG84/Dead!V82</f>
        <v>169.20035494163156</v>
      </c>
      <c r="BI84" s="20">
        <f>'Daily Feed Intake'!AX82</f>
        <v>128.72650713772208</v>
      </c>
      <c r="BJ84" s="175">
        <f t="shared" si="32"/>
        <v>1.4713408993592174</v>
      </c>
      <c r="BK84" s="176">
        <v>1.2</v>
      </c>
      <c r="BL84" s="175">
        <f>BL83-Dead!Y82+'Theoritical Daily Growth'!BI84/'Theoritical Daily Growth'!BK84</f>
        <v>8856.1967738180829</v>
      </c>
      <c r="BM84" s="21">
        <f>BL84/Dead!X82</f>
        <v>177.12393547636165</v>
      </c>
      <c r="BN84" s="72">
        <f t="shared" si="33"/>
        <v>172.18853763975463</v>
      </c>
      <c r="BO84" s="20">
        <f>'Daily Feed Intake'!BB82</f>
        <v>128.19477673507271</v>
      </c>
      <c r="BP84" s="175">
        <f t="shared" si="34"/>
        <v>1.4632929725200674</v>
      </c>
      <c r="BQ84" s="176">
        <v>1.2</v>
      </c>
      <c r="BR84" s="175">
        <f>BR83-Dead!AA82+'Theoritical Daily Growth'!BO84/'Theoritical Daily Growth'!BQ84</f>
        <v>8867.5337159258906</v>
      </c>
      <c r="BS84" s="21">
        <f>BR84/Dead!Z82</f>
        <v>177.3506743185178</v>
      </c>
      <c r="BT84" s="20">
        <f>'Daily Feed Intake'!BF82</f>
        <v>119.96295864700423</v>
      </c>
      <c r="BU84" s="175">
        <f t="shared" si="35"/>
        <v>1.5301701430931287</v>
      </c>
      <c r="BV84" s="176">
        <v>1.2</v>
      </c>
      <c r="BW84" s="175">
        <f>BW83-Dead!AC82+'Theoritical Daily Growth'!BT84/'Theoritical Daily Growth'!BV84</f>
        <v>7939.8135565982611</v>
      </c>
      <c r="BX84" s="21">
        <f>BW84/Dead!AB82</f>
        <v>158.79627113196523</v>
      </c>
      <c r="BY84" s="20">
        <f>'Daily Feed Intake'!BJ82</f>
        <v>117.50785500670311</v>
      </c>
      <c r="BZ84" s="175">
        <f t="shared" si="36"/>
        <v>1.5921780437905795</v>
      </c>
      <c r="CA84" s="176">
        <v>1.35</v>
      </c>
      <c r="CB84" s="175">
        <f>CB83-Dead!AE83+'Theoritical Daily Growth'!BY84/'Theoritical Daily Growth'!CA84</f>
        <v>7467.3641371520043</v>
      </c>
      <c r="CC84" s="21">
        <f>CB84/Dead!AD82</f>
        <v>149.3472827430401</v>
      </c>
      <c r="CD84" s="72">
        <f t="shared" si="37"/>
        <v>161.83140939784104</v>
      </c>
    </row>
    <row r="85" spans="1:900" x14ac:dyDescent="0.45">
      <c r="A85" s="18">
        <v>44250</v>
      </c>
      <c r="B85" s="16">
        <v>76</v>
      </c>
      <c r="C85" s="20">
        <f>'Daily Feed Intake'!F83</f>
        <v>102.04674581301674</v>
      </c>
      <c r="D85" s="174">
        <f t="shared" si="20"/>
        <v>1.2725766268141701</v>
      </c>
      <c r="E85" s="170">
        <v>1.35</v>
      </c>
      <c r="F85" s="175">
        <f>F84-Dead!C83+'Theoritical Daily Growth'!C85/'Theoritical Daily Growth'!E85</f>
        <v>8094.4979368556633</v>
      </c>
      <c r="G85" s="21">
        <f>F85/Dead!B84</f>
        <v>161.88995873711326</v>
      </c>
      <c r="H85" s="20">
        <f>'Daily Feed Intake'!J83</f>
        <v>128.96152215391137</v>
      </c>
      <c r="I85" s="174">
        <f t="shared" si="38"/>
        <v>1.4150036337930703</v>
      </c>
      <c r="J85" s="170">
        <v>1.2</v>
      </c>
      <c r="K85" s="175">
        <f>K84-Dead!E83+'Theoritical Daily Growth'!H85/'Theoritical Daily Growth'!J85</f>
        <v>9221.3330216945797</v>
      </c>
      <c r="L85" s="21">
        <f>K85/Dead!D83</f>
        <v>184.42666043389158</v>
      </c>
      <c r="M85" s="20">
        <f>'Daily Feed Intake'!N83</f>
        <v>129.75376298494805</v>
      </c>
      <c r="N85" s="174">
        <f t="shared" si="39"/>
        <v>1.4302698924888957</v>
      </c>
      <c r="O85" s="170">
        <v>1.2</v>
      </c>
      <c r="P85" s="175">
        <f>P84-Dead!G83+'Theoritical Daily Growth'!M85/'Theoritical Daily Growth'!O85</f>
        <v>9180.1056462440847</v>
      </c>
      <c r="Q85" s="21">
        <f>P85/Dead!F83</f>
        <v>183.60211292488168</v>
      </c>
      <c r="R85" s="19">
        <f t="shared" si="21"/>
        <v>176.63957736529551</v>
      </c>
      <c r="S85" s="20">
        <f>'Daily Feed Intake'!R83</f>
        <v>130</v>
      </c>
      <c r="T85" s="175">
        <f t="shared" si="22"/>
        <v>1.4876060380902107</v>
      </c>
      <c r="U85" s="176">
        <v>1.3</v>
      </c>
      <c r="V85" s="175">
        <f>V84-Dead!I83+'Theoritical Daily Growth'!S85/'Theoritical Daily Growth'!U85</f>
        <v>8838.8728380596021</v>
      </c>
      <c r="W85" s="21">
        <f>V85/Dead!H83</f>
        <v>176.77745676119204</v>
      </c>
      <c r="X85" s="20">
        <f>'Daily Feed Intake'!V83</f>
        <v>129.08275790992477</v>
      </c>
      <c r="Y85" s="175">
        <f t="shared" si="23"/>
        <v>1.4755183155936702</v>
      </c>
      <c r="Z85" s="176">
        <v>1.2</v>
      </c>
      <c r="AA85" s="175">
        <f>AA84-Dead!K83+'Theoritical Daily Growth'!X85/'Theoritical Daily Growth'!Z85</f>
        <v>8855.8682266652922</v>
      </c>
      <c r="AB85" s="21">
        <f>AA85/Dead!J83</f>
        <v>177.11736453330585</v>
      </c>
      <c r="AC85" s="20">
        <f>'Daily Feed Intake'!Z83</f>
        <v>129.44347109141503</v>
      </c>
      <c r="AD85" s="175">
        <f t="shared" si="24"/>
        <v>1.4432292689416049</v>
      </c>
      <c r="AE85" s="176">
        <v>1.2</v>
      </c>
      <c r="AF85" s="175">
        <f>AF84-Dead!M83+'Theoritical Daily Growth'!AC85/'Theoritical Daily Growth'!AE85</f>
        <v>9076.8860472706056</v>
      </c>
      <c r="AG85" s="21">
        <f>AF85/Dead!L83</f>
        <v>181.5377209454121</v>
      </c>
      <c r="AH85" s="72">
        <f t="shared" si="25"/>
        <v>178.47751407996998</v>
      </c>
      <c r="AI85" s="20">
        <f>'Daily Feed Intake'!AH83</f>
        <v>110.50445127574547</v>
      </c>
      <c r="AJ85" s="175">
        <f t="shared" si="26"/>
        <v>1.2437901580649933</v>
      </c>
      <c r="AK85" s="176">
        <v>1.2</v>
      </c>
      <c r="AL85" s="175">
        <f>AL84-Dead!O83+'Theoritical Daily Growth'!AI85/'Theoritical Daily Growth'!AK85</f>
        <v>8976.5801832496509</v>
      </c>
      <c r="AM85" s="21">
        <f>AL85/Dead!N83</f>
        <v>179.53160366499301</v>
      </c>
      <c r="AN85" s="20">
        <f>'Daily Feed Intake'!AL83</f>
        <v>124.7724869351368</v>
      </c>
      <c r="AO85" s="175">
        <f t="shared" si="27"/>
        <v>1.3953407935896063</v>
      </c>
      <c r="AP85" s="176">
        <v>1.2</v>
      </c>
      <c r="AQ85" s="175">
        <f>AQ84-Dead!Q83+'Theoritical Daily Growth'!AN85/'Theoritical Daily Growth'!AP85</f>
        <v>9046.0568502578844</v>
      </c>
      <c r="AR85" s="21">
        <f>AQ85/Dead!P83</f>
        <v>180.92113700515768</v>
      </c>
      <c r="AS85" s="20">
        <f>'Daily Feed Intake'!AP83</f>
        <v>97.1972886926158</v>
      </c>
      <c r="AT85" s="175">
        <f t="shared" si="28"/>
        <v>1.1289303303103539</v>
      </c>
      <c r="AU85" s="176">
        <v>1.2</v>
      </c>
      <c r="AV85" s="175">
        <f>AV84-Dead!S83+'Theoritical Daily Growth'!AS85/'Theoritical Daily Growth'!AU85</f>
        <v>8690.6777255143661</v>
      </c>
      <c r="AW85" s="21">
        <f>AV85/Dead!R83</f>
        <v>173.81355451028733</v>
      </c>
      <c r="AX85" s="72">
        <f t="shared" si="29"/>
        <v>178.08876506014599</v>
      </c>
      <c r="AY85" s="20">
        <f>'Daily Feed Intake'!AP83</f>
        <v>97.1972886926158</v>
      </c>
      <c r="AZ85" s="175">
        <f t="shared" si="30"/>
        <v>1.1418765698544233</v>
      </c>
      <c r="BA85" s="176">
        <v>1.2</v>
      </c>
      <c r="BB85" s="175">
        <f>BB84-Dead!U83+'Theoritical Daily Growth'!AY85/'Theoritical Daily Growth'!BA85</f>
        <v>8593.0638656407136</v>
      </c>
      <c r="BC85" s="21">
        <f>BB85/Dead!T83</f>
        <v>171.86127731281428</v>
      </c>
      <c r="BD85" s="20">
        <f>'Daily Feed Intake'!AT83</f>
        <v>107.6522542877683</v>
      </c>
      <c r="BE85" s="175">
        <f t="shared" si="31"/>
        <v>1.2724826059012075</v>
      </c>
      <c r="BF85" s="176">
        <v>1.2</v>
      </c>
      <c r="BG85" s="175">
        <f>BG84-Dead!W83+'Theoritical Daily Growth'!BD85/'Theoritical Daily Growth'!BF85</f>
        <v>8549.7279589880509</v>
      </c>
      <c r="BH85" s="21">
        <f>BG85/Dead!V83</f>
        <v>170.99455917976101</v>
      </c>
      <c r="BI85" s="20">
        <f>'Daily Feed Intake'!AX83</f>
        <v>113.76296600595666</v>
      </c>
      <c r="BJ85" s="175">
        <f t="shared" si="32"/>
        <v>1.2845577950828568</v>
      </c>
      <c r="BK85" s="176">
        <v>1.2</v>
      </c>
      <c r="BL85" s="175">
        <f>BL84-Dead!Y83+'Theoritical Daily Growth'!BI85/'Theoritical Daily Growth'!BK85</f>
        <v>8950.9992454897128</v>
      </c>
      <c r="BM85" s="21">
        <f>BL85/Dead!X83</f>
        <v>179.01998490979426</v>
      </c>
      <c r="BN85" s="72">
        <f t="shared" si="33"/>
        <v>173.95860713412318</v>
      </c>
      <c r="BO85" s="20">
        <f>'Daily Feed Intake'!BB83</f>
        <v>117.89984634423017</v>
      </c>
      <c r="BP85" s="175">
        <f t="shared" si="34"/>
        <v>1.3295675000646989</v>
      </c>
      <c r="BQ85" s="176">
        <v>1.2</v>
      </c>
      <c r="BR85" s="175">
        <f>BR84-Dead!AA83+'Theoritical Daily Growth'!BO85/'Theoritical Daily Growth'!BQ85</f>
        <v>8965.7835878794158</v>
      </c>
      <c r="BS85" s="21">
        <f>BR85/Dead!Z83</f>
        <v>179.31567175758832</v>
      </c>
      <c r="BT85" s="20">
        <f>'Daily Feed Intake'!BF83</f>
        <v>118.08552645147984</v>
      </c>
      <c r="BU85" s="175">
        <f t="shared" si="35"/>
        <v>1.4872581781639778</v>
      </c>
      <c r="BV85" s="176">
        <v>1.2</v>
      </c>
      <c r="BW85" s="175">
        <f>BW84-Dead!AC83+'Theoritical Daily Growth'!BT85/'Theoritical Daily Growth'!BV85</f>
        <v>8038.2181619744943</v>
      </c>
      <c r="BX85" s="21">
        <f>BW85/Dead!AB83</f>
        <v>160.76436323948988</v>
      </c>
      <c r="BY85" s="20">
        <f>'Daily Feed Intake'!BJ83</f>
        <v>103.64374033206145</v>
      </c>
      <c r="BZ85" s="175">
        <f t="shared" si="36"/>
        <v>1.3879561573327852</v>
      </c>
      <c r="CA85" s="176">
        <v>1.35</v>
      </c>
      <c r="CB85" s="175">
        <f>CB84-Dead!AE84+'Theoritical Daily Growth'!BY85/'Theoritical Daily Growth'!CA85</f>
        <v>7544.1372781387163</v>
      </c>
      <c r="CC85" s="21">
        <f>CB85/Dead!AD83</f>
        <v>150.88274556277432</v>
      </c>
      <c r="CD85" s="72">
        <f t="shared" si="37"/>
        <v>163.65426018661751</v>
      </c>
    </row>
    <row r="86" spans="1:900" x14ac:dyDescent="0.45">
      <c r="A86" s="18">
        <v>44251</v>
      </c>
      <c r="B86" s="16">
        <v>77</v>
      </c>
      <c r="C86" s="20">
        <f>'Daily Feed Intake'!F84</f>
        <v>106.15783336866653</v>
      </c>
      <c r="D86" s="174">
        <f t="shared" si="20"/>
        <v>1.3114813815111541</v>
      </c>
      <c r="E86" s="170">
        <v>1.35</v>
      </c>
      <c r="F86" s="175">
        <f>F85-Dead!C84+'Theoritical Daily Growth'!C86/'Theoritical Daily Growth'!E86</f>
        <v>8173.1333689806015</v>
      </c>
      <c r="G86" s="21">
        <f>F86/Dead!B85</f>
        <v>163.46266737961204</v>
      </c>
      <c r="H86" s="20">
        <f>'Daily Feed Intake'!J84</f>
        <v>127.17362730549078</v>
      </c>
      <c r="I86" s="174">
        <f t="shared" si="38"/>
        <v>1.379124113686119</v>
      </c>
      <c r="J86" s="170">
        <v>1.2</v>
      </c>
      <c r="K86" s="175">
        <f>K85-Dead!E84+'Theoritical Daily Growth'!H86/'Theoritical Daily Growth'!J86</f>
        <v>9327.3110444491558</v>
      </c>
      <c r="L86" s="21">
        <f>K86/Dead!D84</f>
        <v>186.54622088898313</v>
      </c>
      <c r="M86" s="20">
        <f>'Daily Feed Intake'!N84</f>
        <v>126.79891880432479</v>
      </c>
      <c r="N86" s="174">
        <f t="shared" si="39"/>
        <v>1.3812359431419272</v>
      </c>
      <c r="O86" s="170">
        <v>1.2</v>
      </c>
      <c r="P86" s="175">
        <f>P85-Dead!G84+'Theoritical Daily Growth'!M86/'Theoritical Daily Growth'!O86</f>
        <v>9285.7714119143548</v>
      </c>
      <c r="Q86" s="21">
        <f>P86/Dead!F84</f>
        <v>185.7154282382871</v>
      </c>
      <c r="R86" s="19">
        <f t="shared" si="21"/>
        <v>178.57477216896075</v>
      </c>
      <c r="S86" s="20">
        <f>'Daily Feed Intake'!R84</f>
        <v>129.19612490982169</v>
      </c>
      <c r="T86" s="175">
        <f t="shared" si="22"/>
        <v>1.461681000246001</v>
      </c>
      <c r="U86" s="176">
        <v>1.3</v>
      </c>
      <c r="V86" s="175">
        <f>V85-Dead!I84+'Theoritical Daily Growth'!S86/'Theoritical Daily Growth'!U86</f>
        <v>8938.2544726056185</v>
      </c>
      <c r="W86" s="21">
        <f>V86/Dead!H84</f>
        <v>178.76508945211236</v>
      </c>
      <c r="X86" s="20">
        <f>'Daily Feed Intake'!V84</f>
        <v>122.888797279192</v>
      </c>
      <c r="Y86" s="175">
        <f t="shared" si="23"/>
        <v>1.3876538599475776</v>
      </c>
      <c r="Z86" s="176">
        <v>1.2</v>
      </c>
      <c r="AA86" s="175">
        <f>AA85-Dead!K84+'Theoritical Daily Growth'!X86/'Theoritical Daily Growth'!Z86</f>
        <v>8958.2755577312855</v>
      </c>
      <c r="AB86" s="21">
        <f>AA86/Dead!J84</f>
        <v>179.1655111546257</v>
      </c>
      <c r="AC86" s="20">
        <f>'Daily Feed Intake'!Z84</f>
        <v>116.7669792847573</v>
      </c>
      <c r="AD86" s="175">
        <f t="shared" si="24"/>
        <v>1.2864211214799683</v>
      </c>
      <c r="AE86" s="176">
        <v>1.2</v>
      </c>
      <c r="AF86" s="175">
        <f>AF85-Dead!M84+'Theoritical Daily Growth'!AC86/'Theoritical Daily Growth'!AE86</f>
        <v>9174.191863341237</v>
      </c>
      <c r="AG86" s="21">
        <f>AF86/Dead!L84</f>
        <v>183.48383726682474</v>
      </c>
      <c r="AH86" s="72">
        <f t="shared" si="25"/>
        <v>180.47147929118759</v>
      </c>
      <c r="AI86" s="20">
        <f>'Daily Feed Intake'!AH84</f>
        <v>114.58396147146223</v>
      </c>
      <c r="AJ86" s="175">
        <f t="shared" si="26"/>
        <v>1.2764767777073562</v>
      </c>
      <c r="AK86" s="176">
        <v>1.2</v>
      </c>
      <c r="AL86" s="175">
        <f>AL85-Dead!O84+'Theoritical Daily Growth'!AI86/'Theoritical Daily Growth'!AK86</f>
        <v>9072.0668178092019</v>
      </c>
      <c r="AM86" s="21">
        <f>AL86/Dead!N84</f>
        <v>181.44133635618402</v>
      </c>
      <c r="AN86" s="20">
        <f>'Daily Feed Intake'!AL84</f>
        <v>114.96321241930525</v>
      </c>
      <c r="AO86" s="175">
        <f t="shared" si="27"/>
        <v>1.2708654646143185</v>
      </c>
      <c r="AP86" s="176">
        <v>1.2</v>
      </c>
      <c r="AQ86" s="175">
        <f>AQ85-Dead!Q84+'Theoritical Daily Growth'!AN86/'Theoritical Daily Growth'!AP86</f>
        <v>9141.8595272739713</v>
      </c>
      <c r="AR86" s="21">
        <f>AQ86/Dead!P84</f>
        <v>182.83719054547942</v>
      </c>
      <c r="AS86" s="20">
        <f>'Daily Feed Intake'!AP84</f>
        <v>115.28294135770771</v>
      </c>
      <c r="AT86" s="175">
        <f t="shared" si="28"/>
        <v>1.3265126725302034</v>
      </c>
      <c r="AU86" s="176">
        <v>1.2</v>
      </c>
      <c r="AV86" s="175">
        <f>AV85-Dead!S84+'Theoritical Daily Growth'!AS86/'Theoritical Daily Growth'!AU86</f>
        <v>8786.7468433124559</v>
      </c>
      <c r="AW86" s="21">
        <f>AV86/Dead!R84</f>
        <v>175.73493686624911</v>
      </c>
      <c r="AX86" s="72">
        <f t="shared" si="29"/>
        <v>180.00448792263751</v>
      </c>
      <c r="AY86" s="20">
        <f>'Daily Feed Intake'!AP84</f>
        <v>115.28294135770771</v>
      </c>
      <c r="AZ86" s="175">
        <f t="shared" si="30"/>
        <v>1.3415813400231493</v>
      </c>
      <c r="BA86" s="176">
        <v>1.2</v>
      </c>
      <c r="BB86" s="175">
        <f>BB85-Dead!U84+'Theoritical Daily Growth'!AY86/'Theoritical Daily Growth'!BA86</f>
        <v>8689.1329834388034</v>
      </c>
      <c r="BC86" s="21">
        <f>BB86/Dead!T84</f>
        <v>173.78265966877606</v>
      </c>
      <c r="BD86" s="20">
        <f>'Daily Feed Intake'!AT84</f>
        <v>112.66406490705556</v>
      </c>
      <c r="BE86" s="175">
        <f t="shared" si="31"/>
        <v>1.3177502892196178</v>
      </c>
      <c r="BF86" s="176">
        <v>1.2</v>
      </c>
      <c r="BG86" s="175">
        <f>BG85-Dead!W84+'Theoritical Daily Growth'!BD86/'Theoritical Daily Growth'!BF86</f>
        <v>8643.6146797439305</v>
      </c>
      <c r="BH86" s="21">
        <f>BG86/Dead!V84</f>
        <v>172.87229359487861</v>
      </c>
      <c r="BI86" s="20">
        <f>'Daily Feed Intake'!AX84</f>
        <v>121.26014172743145</v>
      </c>
      <c r="BJ86" s="175">
        <f t="shared" si="32"/>
        <v>1.3547106686276706</v>
      </c>
      <c r="BK86" s="176">
        <v>1.2</v>
      </c>
      <c r="BL86" s="175">
        <f>BL85-Dead!Y84+'Theoritical Daily Growth'!BI86/'Theoritical Daily Growth'!BK86</f>
        <v>9052.0493635959065</v>
      </c>
      <c r="BM86" s="21">
        <f>BL86/Dead!X84</f>
        <v>181.04098727191814</v>
      </c>
      <c r="BN86" s="72">
        <f t="shared" si="33"/>
        <v>175.89864684519094</v>
      </c>
      <c r="BO86" s="20">
        <f>'Daily Feed Intake'!BB84</f>
        <v>108.15164071362277</v>
      </c>
      <c r="BP86" s="175">
        <f t="shared" si="34"/>
        <v>1.2062709260552513</v>
      </c>
      <c r="BQ86" s="176">
        <v>1.2</v>
      </c>
      <c r="BR86" s="175">
        <f>BR85-Dead!AA84+'Theoritical Daily Growth'!BO86/'Theoritical Daily Growth'!BQ86</f>
        <v>9055.9099551407689</v>
      </c>
      <c r="BS86" s="21">
        <f>BR86/Dead!Z84</f>
        <v>181.11819910281537</v>
      </c>
      <c r="BT86" s="20">
        <f>'Daily Feed Intake'!BF84</f>
        <v>110.00844178611942</v>
      </c>
      <c r="BU86" s="175">
        <f t="shared" si="35"/>
        <v>1.3685675055017059</v>
      </c>
      <c r="BV86" s="176">
        <v>1.2</v>
      </c>
      <c r="BW86" s="175">
        <f>BW85-Dead!AC84+'Theoritical Daily Growth'!BT86/'Theoritical Daily Growth'!BV86</f>
        <v>8129.8918634629272</v>
      </c>
      <c r="BX86" s="21">
        <f>BW86/Dead!AB84</f>
        <v>162.59783726925855</v>
      </c>
      <c r="BY86" s="20">
        <f>'Daily Feed Intake'!BJ84</f>
        <v>107.23355573888831</v>
      </c>
      <c r="BZ86" s="175">
        <f t="shared" si="36"/>
        <v>1.4214157535233094</v>
      </c>
      <c r="CA86" s="176">
        <v>1.35</v>
      </c>
      <c r="CB86" s="175">
        <f>CB85-Dead!AE85+'Theoritical Daily Growth'!BY86/'Theoritical Daily Growth'!CA86</f>
        <v>7623.5695416490043</v>
      </c>
      <c r="CC86" s="21">
        <f>CB86/Dead!AD84</f>
        <v>152.47139083298009</v>
      </c>
      <c r="CD86" s="72">
        <f t="shared" si="37"/>
        <v>165.39580906835133</v>
      </c>
    </row>
    <row r="87" spans="1:900" x14ac:dyDescent="0.45">
      <c r="A87" s="18">
        <v>44252</v>
      </c>
      <c r="B87" s="16">
        <v>78</v>
      </c>
      <c r="C87" s="20">
        <f>'Daily Feed Intake'!F85</f>
        <v>108.60949756200975</v>
      </c>
      <c r="D87" s="174">
        <f t="shared" si="20"/>
        <v>1.3288599691057792</v>
      </c>
      <c r="E87" s="170">
        <v>1.35</v>
      </c>
      <c r="F87" s="175">
        <f>F86-Dead!C85+'Theoritical Daily Growth'!C87/'Theoritical Daily Growth'!E87</f>
        <v>8253.5848486561645</v>
      </c>
      <c r="G87" s="21">
        <f>F87/Dead!B86</f>
        <v>165.0716969731233</v>
      </c>
      <c r="H87" s="20">
        <f>'Daily Feed Intake'!J85</f>
        <v>123.71560313758745</v>
      </c>
      <c r="I87" s="174">
        <f t="shared" si="38"/>
        <v>1.3263801598126477</v>
      </c>
      <c r="J87" s="170">
        <v>1.2</v>
      </c>
      <c r="K87" s="175">
        <f>K86-Dead!E85+'Theoritical Daily Growth'!H87/'Theoritical Daily Growth'!J87</f>
        <v>9430.407380397146</v>
      </c>
      <c r="L87" s="21">
        <f>K87/Dead!D85</f>
        <v>188.60814760794293</v>
      </c>
      <c r="M87" s="20">
        <f>'Daily Feed Intake'!N85</f>
        <v>127.10939156243376</v>
      </c>
      <c r="N87" s="174">
        <f t="shared" si="39"/>
        <v>1.3688619493620389</v>
      </c>
      <c r="O87" s="170">
        <v>1.2</v>
      </c>
      <c r="P87" s="175">
        <f>P86-Dead!G85+'Theoritical Daily Growth'!M87/'Theoritical Daily Growth'!O87</f>
        <v>9391.6959048830504</v>
      </c>
      <c r="Q87" s="21">
        <f>P87/Dead!F85</f>
        <v>187.83391809766101</v>
      </c>
      <c r="R87" s="19">
        <f t="shared" si="21"/>
        <v>180.50458755957575</v>
      </c>
      <c r="S87" s="20">
        <f>'Daily Feed Intake'!R85</f>
        <v>113.80913119653715</v>
      </c>
      <c r="T87" s="175">
        <f t="shared" si="22"/>
        <v>1.273281394542354</v>
      </c>
      <c r="U87" s="176">
        <v>1.3</v>
      </c>
      <c r="V87" s="175">
        <f>V86-Dead!I85+'Theoritical Daily Growth'!S87/'Theoritical Daily Growth'!U87</f>
        <v>9025.7999581414169</v>
      </c>
      <c r="W87" s="21">
        <f>V87/Dead!H85</f>
        <v>180.51599916282834</v>
      </c>
      <c r="X87" s="20">
        <f>'Daily Feed Intake'!V85</f>
        <v>122.20859527981037</v>
      </c>
      <c r="Y87" s="175">
        <f t="shared" si="23"/>
        <v>1.3641977687808493</v>
      </c>
      <c r="Z87" s="176">
        <v>1.2</v>
      </c>
      <c r="AA87" s="175">
        <f>AA86-Dead!K85+'Theoritical Daily Growth'!X87/'Theoritical Daily Growth'!Z87</f>
        <v>9060.1160537977939</v>
      </c>
      <c r="AB87" s="21">
        <f>AA87/Dead!J85</f>
        <v>181.20232107595587</v>
      </c>
      <c r="AC87" s="20">
        <f>'Daily Feed Intake'!Z85</f>
        <v>117.88003710192724</v>
      </c>
      <c r="AD87" s="175">
        <f t="shared" si="24"/>
        <v>1.2849092198840868</v>
      </c>
      <c r="AE87" s="176">
        <v>1.2</v>
      </c>
      <c r="AF87" s="175">
        <f>AF86-Dead!M85+'Theoritical Daily Growth'!AC87/'Theoritical Daily Growth'!AE87</f>
        <v>9272.4252275928429</v>
      </c>
      <c r="AG87" s="21">
        <f>AF87/Dead!L85</f>
        <v>185.44850455185687</v>
      </c>
      <c r="AH87" s="72">
        <f t="shared" si="25"/>
        <v>182.38894159688036</v>
      </c>
      <c r="AI87" s="20">
        <f>'Daily Feed Intake'!AH85</f>
        <v>108.81319704887795</v>
      </c>
      <c r="AJ87" s="175">
        <f t="shared" si="26"/>
        <v>1.1994311685984149</v>
      </c>
      <c r="AK87" s="176">
        <v>1.2</v>
      </c>
      <c r="AL87" s="175">
        <f>AL86-Dead!O85+'Theoritical Daily Growth'!AI87/'Theoritical Daily Growth'!AK87</f>
        <v>9162.7444820166002</v>
      </c>
      <c r="AM87" s="21">
        <f>AL87/Dead!N85</f>
        <v>183.25488964033201</v>
      </c>
      <c r="AN87" s="20">
        <f>'Daily Feed Intake'!AL85</f>
        <v>115.71146428937391</v>
      </c>
      <c r="AO87" s="175">
        <f t="shared" si="27"/>
        <v>1.2657322500324848</v>
      </c>
      <c r="AP87" s="176">
        <v>1.2</v>
      </c>
      <c r="AQ87" s="175">
        <f>AQ86-Dead!Q85+'Theoritical Daily Growth'!AN87/'Theoritical Daily Growth'!AP87</f>
        <v>9238.2857475151159</v>
      </c>
      <c r="AR87" s="21">
        <f>AQ87/Dead!P85</f>
        <v>184.76571495030231</v>
      </c>
      <c r="AS87" s="20">
        <f>'Daily Feed Intake'!AP85</f>
        <v>91.261168737804255</v>
      </c>
      <c r="AT87" s="175">
        <f t="shared" si="28"/>
        <v>1.0386229439085595</v>
      </c>
      <c r="AU87" s="176">
        <v>1.2</v>
      </c>
      <c r="AV87" s="175">
        <f>AV86-Dead!S85+'Theoritical Daily Growth'!AS87/'Theoritical Daily Growth'!AU87</f>
        <v>8862.7978172606254</v>
      </c>
      <c r="AW87" s="21">
        <f>AV87/Dead!R85</f>
        <v>177.2559563452125</v>
      </c>
      <c r="AX87" s="72">
        <f t="shared" si="29"/>
        <v>181.7588536452823</v>
      </c>
      <c r="AY87" s="20">
        <f>'Daily Feed Intake'!AP85</f>
        <v>91.261168737804255</v>
      </c>
      <c r="AZ87" s="175">
        <f t="shared" si="30"/>
        <v>1.050290850787357</v>
      </c>
      <c r="BA87" s="176">
        <v>1.2</v>
      </c>
      <c r="BB87" s="175">
        <f>BB86-Dead!U85+'Theoritical Daily Growth'!AY87/'Theoritical Daily Growth'!BA87</f>
        <v>8765.1839573869729</v>
      </c>
      <c r="BC87" s="21">
        <f>BB87/Dead!T85</f>
        <v>175.30367914773944</v>
      </c>
      <c r="BD87" s="20">
        <f>'Daily Feed Intake'!AT85</f>
        <v>106.77929547088425</v>
      </c>
      <c r="BE87" s="175">
        <f t="shared" si="31"/>
        <v>1.2353546453327975</v>
      </c>
      <c r="BF87" s="176">
        <v>1.2</v>
      </c>
      <c r="BG87" s="175">
        <f>BG86-Dead!W85+'Theoritical Daily Growth'!BD87/'Theoritical Daily Growth'!BF87</f>
        <v>8732.5974259696668</v>
      </c>
      <c r="BH87" s="21">
        <f>BG87/Dead!V85</f>
        <v>174.65194851939333</v>
      </c>
      <c r="BI87" s="20">
        <f>'Daily Feed Intake'!AX85</f>
        <v>120.51042415528397</v>
      </c>
      <c r="BJ87" s="175">
        <f t="shared" si="32"/>
        <v>1.3313054239400597</v>
      </c>
      <c r="BK87" s="176">
        <v>1.2</v>
      </c>
      <c r="BL87" s="175">
        <f>BL86-Dead!Y85+'Theoritical Daily Growth'!BI87/'Theoritical Daily Growth'!BK87</f>
        <v>9152.4747170586434</v>
      </c>
      <c r="BM87" s="21">
        <f>BL87/Dead!X85</f>
        <v>183.04949434117287</v>
      </c>
      <c r="BN87" s="72">
        <f t="shared" si="33"/>
        <v>177.66837400276856</v>
      </c>
      <c r="BO87" s="20">
        <f>'Daily Feed Intake'!BB85</f>
        <v>110.58611323089616</v>
      </c>
      <c r="BP87" s="175">
        <f t="shared" si="34"/>
        <v>1.2211485513735671</v>
      </c>
      <c r="BQ87" s="176">
        <v>1.2</v>
      </c>
      <c r="BR87" s="175">
        <f>BR86-Dead!AA85+'Theoritical Daily Growth'!BO87/'Theoritical Daily Growth'!BQ87</f>
        <v>9148.0650494998499</v>
      </c>
      <c r="BS87" s="21">
        <f>BR87/Dead!Z85</f>
        <v>182.961300989997</v>
      </c>
      <c r="BT87" s="20">
        <f>'Daily Feed Intake'!BF85</f>
        <v>98.671639682375996</v>
      </c>
      <c r="BU87" s="175">
        <f t="shared" si="35"/>
        <v>1.2136894480211058</v>
      </c>
      <c r="BV87" s="176">
        <v>1.2</v>
      </c>
      <c r="BW87" s="175">
        <f>BW86-Dead!AC85+'Theoritical Daily Growth'!BT87/'Theoritical Daily Growth'!BV87</f>
        <v>8212.1182298649073</v>
      </c>
      <c r="BX87" s="21">
        <f>BW87/Dead!AB85</f>
        <v>164.24236459729815</v>
      </c>
      <c r="BY87" s="20">
        <f>'Daily Feed Intake'!BJ85</f>
        <v>104.04604723110241</v>
      </c>
      <c r="BZ87" s="175">
        <f t="shared" si="36"/>
        <v>1.3647943612592388</v>
      </c>
      <c r="CA87" s="176">
        <v>1.35</v>
      </c>
      <c r="CB87" s="175">
        <f>CB86-Dead!AE86+'Theoritical Daily Growth'!BY87/'Theoritical Daily Growth'!CA87</f>
        <v>7700.6406877461177</v>
      </c>
      <c r="CC87" s="21">
        <f>CB87/Dead!AD85</f>
        <v>154.01281375492235</v>
      </c>
      <c r="CD87" s="72">
        <f t="shared" si="37"/>
        <v>167.07215978073918</v>
      </c>
    </row>
    <row r="88" spans="1:900" x14ac:dyDescent="0.45">
      <c r="A88" s="18">
        <v>44253</v>
      </c>
      <c r="B88" s="16">
        <v>79</v>
      </c>
      <c r="C88" s="20">
        <f>'Daily Feed Intake'!F86</f>
        <v>119.15486538053848</v>
      </c>
      <c r="D88" s="174">
        <f t="shared" si="20"/>
        <v>1.4436740830251364</v>
      </c>
      <c r="E88" s="170">
        <v>1.35</v>
      </c>
      <c r="F88" s="175">
        <f>F87-Dead!C86+'Theoritical Daily Growth'!C88/'Theoritical Daily Growth'!E88</f>
        <v>8341.8477119010076</v>
      </c>
      <c r="G88" s="21">
        <f>F88/Dead!B87</f>
        <v>166.83695423802016</v>
      </c>
      <c r="H88" s="20">
        <f>'Daily Feed Intake'!J86</f>
        <v>124.30443078227687</v>
      </c>
      <c r="I88" s="174">
        <f t="shared" si="38"/>
        <v>1.3181236585883525</v>
      </c>
      <c r="J88" s="170">
        <v>1.2</v>
      </c>
      <c r="K88" s="175">
        <f>K87-Dead!E86+'Theoritical Daily Growth'!H88/'Theoritical Daily Growth'!J88</f>
        <v>9533.9944060490434</v>
      </c>
      <c r="L88" s="21">
        <f>K88/Dead!D86</f>
        <v>190.67988812098088</v>
      </c>
      <c r="M88" s="20">
        <f>'Daily Feed Intake'!N86</f>
        <v>125.24655501377994</v>
      </c>
      <c r="N88" s="174">
        <f t="shared" si="39"/>
        <v>1.3335882707686495</v>
      </c>
      <c r="O88" s="170">
        <v>1.2</v>
      </c>
      <c r="P88" s="175">
        <f>P87-Dead!G86+'Theoritical Daily Growth'!M88/'Theoritical Daily Growth'!O88</f>
        <v>9496.0680340611998</v>
      </c>
      <c r="Q88" s="21">
        <f>P88/Dead!F86</f>
        <v>189.921360681224</v>
      </c>
      <c r="R88" s="19">
        <f t="shared" si="21"/>
        <v>182.47940101340836</v>
      </c>
      <c r="S88" s="20">
        <f>'Daily Feed Intake'!R86</f>
        <v>108.17169947438936</v>
      </c>
      <c r="T88" s="175">
        <f t="shared" si="22"/>
        <v>1.1984721573273596</v>
      </c>
      <c r="U88" s="176">
        <v>1.3</v>
      </c>
      <c r="V88" s="175">
        <f>V87-Dead!I86+'Theoritical Daily Growth'!S88/'Theoritical Daily Growth'!U88</f>
        <v>9109.0089577371018</v>
      </c>
      <c r="W88" s="21">
        <f>V88/Dead!H86</f>
        <v>182.18017915474204</v>
      </c>
      <c r="X88" s="20">
        <f>'Daily Feed Intake'!V86</f>
        <v>119.67329691847883</v>
      </c>
      <c r="Y88" s="175">
        <f t="shared" si="23"/>
        <v>1.3208803972032401</v>
      </c>
      <c r="Z88" s="176">
        <v>1.2</v>
      </c>
      <c r="AA88" s="175">
        <f>AA87-Dead!K86+'Theoritical Daily Growth'!X88/'Theoritical Daily Growth'!Z88</f>
        <v>9159.8438012298593</v>
      </c>
      <c r="AB88" s="21">
        <f>AA88/Dead!J86</f>
        <v>183.19687602459717</v>
      </c>
      <c r="AC88" s="20">
        <f>'Daily Feed Intake'!Z86</f>
        <v>124.08430382355972</v>
      </c>
      <c r="AD88" s="175">
        <f t="shared" si="24"/>
        <v>1.3382076509423899</v>
      </c>
      <c r="AE88" s="176">
        <v>1.2</v>
      </c>
      <c r="AF88" s="175">
        <f>AF87-Dead!M86+'Theoritical Daily Growth'!AC88/'Theoritical Daily Growth'!AE88</f>
        <v>9375.8288141124758</v>
      </c>
      <c r="AG88" s="21">
        <f>AF88/Dead!L86</f>
        <v>187.5165762822495</v>
      </c>
      <c r="AH88" s="72">
        <f t="shared" si="25"/>
        <v>184.29787715386291</v>
      </c>
      <c r="AI88" s="20">
        <f>'Daily Feed Intake'!AH86</f>
        <v>114.76846193257506</v>
      </c>
      <c r="AJ88" s="175">
        <f t="shared" si="26"/>
        <v>1.2525555215233508</v>
      </c>
      <c r="AK88" s="176">
        <v>1.2</v>
      </c>
      <c r="AL88" s="175">
        <f>AL87-Dead!O86+'Theoritical Daily Growth'!AI88/'Theoritical Daily Growth'!AK88</f>
        <v>9258.3848669604122</v>
      </c>
      <c r="AM88" s="21">
        <f>AL88/Dead!N86</f>
        <v>185.16769733920825</v>
      </c>
      <c r="AN88" s="20">
        <f>'Daily Feed Intake'!AL86</f>
        <v>122.68148170919152</v>
      </c>
      <c r="AO88" s="175">
        <f t="shared" si="27"/>
        <v>1.3279680350024894</v>
      </c>
      <c r="AP88" s="176">
        <v>1.2</v>
      </c>
      <c r="AQ88" s="175">
        <f>AQ87-Dead!Q86+'Theoritical Daily Growth'!AN88/'Theoritical Daily Growth'!AP88</f>
        <v>9340.5203156061089</v>
      </c>
      <c r="AR88" s="21">
        <f>AQ88/Dead!P86</f>
        <v>186.81040631212218</v>
      </c>
      <c r="AS88" s="20">
        <f>'Daily Feed Intake'!AP86</f>
        <v>98.963746533839995</v>
      </c>
      <c r="AT88" s="175">
        <f t="shared" si="28"/>
        <v>1.1166197015247765</v>
      </c>
      <c r="AU88" s="176">
        <v>1.2</v>
      </c>
      <c r="AV88" s="175">
        <f>AV87-Dead!S86+'Theoritical Daily Growth'!AS88/'Theoritical Daily Growth'!AU88</f>
        <v>8945.2676060388258</v>
      </c>
      <c r="AW88" s="21">
        <f>AV88/Dead!R86</f>
        <v>178.90535212077651</v>
      </c>
      <c r="AX88" s="72">
        <f t="shared" si="29"/>
        <v>183.62781859070233</v>
      </c>
      <c r="AY88" s="20">
        <f>'Daily Feed Intake'!AP86</f>
        <v>98.963746533839995</v>
      </c>
      <c r="AZ88" s="175">
        <f t="shared" si="30"/>
        <v>1.12905498635242</v>
      </c>
      <c r="BA88" s="176">
        <v>1.2</v>
      </c>
      <c r="BB88" s="175">
        <f>BB87-Dead!U86+'Theoritical Daily Growth'!AY88/'Theoritical Daily Growth'!BA88</f>
        <v>8847.6537461651733</v>
      </c>
      <c r="BC88" s="21">
        <f>BB88/Dead!T86</f>
        <v>176.95307492330346</v>
      </c>
      <c r="BD88" s="20">
        <f>'Daily Feed Intake'!AT86</f>
        <v>113.52675362021157</v>
      </c>
      <c r="BE88" s="175">
        <f t="shared" si="31"/>
        <v>1.3000342061182966</v>
      </c>
      <c r="BF88" s="176">
        <v>1.2</v>
      </c>
      <c r="BG88" s="175">
        <f>BG87-Dead!W86+'Theoritical Daily Growth'!BD88/'Theoritical Daily Growth'!BF88</f>
        <v>8827.20305398651</v>
      </c>
      <c r="BH88" s="21">
        <f>BG88/Dead!V86</f>
        <v>176.5440610797302</v>
      </c>
      <c r="BI88" s="20">
        <f>'Daily Feed Intake'!AX86</f>
        <v>123.12930060593612</v>
      </c>
      <c r="BJ88" s="175">
        <f t="shared" si="32"/>
        <v>1.3453115623083256</v>
      </c>
      <c r="BK88" s="176">
        <v>1.2</v>
      </c>
      <c r="BL88" s="175">
        <f>BL87-Dead!Y86+'Theoritical Daily Growth'!BI88/'Theoritical Daily Growth'!BK88</f>
        <v>9255.0824675635904</v>
      </c>
      <c r="BM88" s="21">
        <f>BL88/Dead!X86</f>
        <v>185.10164935127182</v>
      </c>
      <c r="BN88" s="72">
        <f t="shared" si="33"/>
        <v>179.53292845143517</v>
      </c>
      <c r="BO88" s="20">
        <f>'Daily Feed Intake'!BB86</f>
        <v>93.379756625760535</v>
      </c>
      <c r="BP88" s="175">
        <f t="shared" si="34"/>
        <v>1.0207596483025212</v>
      </c>
      <c r="BQ88" s="176">
        <v>1.2</v>
      </c>
      <c r="BR88" s="175">
        <f>BR87-Dead!AA86+'Theoritical Daily Growth'!BO88/'Theoritical Daily Growth'!BQ88</f>
        <v>9225.8815133546505</v>
      </c>
      <c r="BS88" s="21">
        <f>BR88/Dead!Z86</f>
        <v>184.51763026709301</v>
      </c>
      <c r="BT88" s="20">
        <f>'Daily Feed Intake'!BF86</f>
        <v>107.42955140765184</v>
      </c>
      <c r="BU88" s="175">
        <f t="shared" si="35"/>
        <v>1.308183204388901</v>
      </c>
      <c r="BV88" s="176">
        <v>1.2</v>
      </c>
      <c r="BW88" s="175">
        <f>BW87-Dead!AC86+'Theoritical Daily Growth'!BT88/'Theoritical Daily Growth'!BV88</f>
        <v>8301.64285603795</v>
      </c>
      <c r="BX88" s="21">
        <f>BW88/Dead!AB86</f>
        <v>166.03285712075899</v>
      </c>
      <c r="BY88" s="20">
        <f>'Daily Feed Intake'!BJ86</f>
        <v>107.15103124677735</v>
      </c>
      <c r="BZ88" s="175">
        <f t="shared" si="36"/>
        <v>1.3914560566016894</v>
      </c>
      <c r="CA88" s="176">
        <v>1.35</v>
      </c>
      <c r="CB88" s="175">
        <f>CB87-Dead!AE87+'Theoritical Daily Growth'!BY88/'Theoritical Daily Growth'!CA88</f>
        <v>7780.0118220029899</v>
      </c>
      <c r="CC88" s="21">
        <f>CB88/Dead!AD86</f>
        <v>155.6002364400598</v>
      </c>
      <c r="CD88" s="72">
        <f t="shared" si="37"/>
        <v>168.71690794263728</v>
      </c>
    </row>
    <row r="89" spans="1:900" x14ac:dyDescent="0.45">
      <c r="A89" s="18">
        <v>44254</v>
      </c>
      <c r="B89" s="16">
        <v>80</v>
      </c>
      <c r="C89" s="20">
        <f>'Daily Feed Intake'!F87</f>
        <v>80.12094551621793</v>
      </c>
      <c r="D89" s="174">
        <f t="shared" si="20"/>
        <v>0.9604700095628973</v>
      </c>
      <c r="E89" s="170">
        <v>1.35</v>
      </c>
      <c r="F89" s="175">
        <f>F88-Dead!C87+'Theoritical Daily Growth'!C89/'Theoritical Daily Growth'!E89</f>
        <v>8401.1965604315392</v>
      </c>
      <c r="G89" s="21">
        <f>F89/Dead!B88</f>
        <v>168.02393120863078</v>
      </c>
      <c r="H89" s="20">
        <f>'Daily Feed Intake'!J87</f>
        <v>102.22874708501166</v>
      </c>
      <c r="I89" s="174">
        <f t="shared" si="38"/>
        <v>1.0722551611751574</v>
      </c>
      <c r="J89" s="170">
        <v>1.2</v>
      </c>
      <c r="K89" s="175">
        <f>K88-Dead!E87+'Theoritical Daily Growth'!H89/'Theoritical Daily Growth'!J89</f>
        <v>9619.185028619886</v>
      </c>
      <c r="L89" s="21">
        <f>K89/Dead!D87</f>
        <v>192.38370057239771</v>
      </c>
      <c r="M89" s="20">
        <f>'Daily Feed Intake'!N87</f>
        <v>105.17288530845876</v>
      </c>
      <c r="N89" s="174">
        <f t="shared" si="39"/>
        <v>1.1075414048342627</v>
      </c>
      <c r="O89" s="170">
        <v>1.2</v>
      </c>
      <c r="P89" s="175">
        <f>P88-Dead!G87+'Theoritical Daily Growth'!M89/'Theoritical Daily Growth'!O89</f>
        <v>9583.7121051515824</v>
      </c>
      <c r="Q89" s="21">
        <f>P89/Dead!F87</f>
        <v>191.67424210303165</v>
      </c>
      <c r="R89" s="19">
        <f t="shared" si="21"/>
        <v>184.02729129468671</v>
      </c>
      <c r="S89" s="20">
        <f>'Daily Feed Intake'!R87</f>
        <v>119.52901164588272</v>
      </c>
      <c r="T89" s="175">
        <f t="shared" si="22"/>
        <v>1.3122065440978183</v>
      </c>
      <c r="U89" s="176">
        <v>1.3</v>
      </c>
      <c r="V89" s="175">
        <f>V88-Dead!I87+'Theoritical Daily Growth'!S89/'Theoritical Daily Growth'!U89</f>
        <v>9200.9543513108583</v>
      </c>
      <c r="W89" s="21">
        <f>V89/Dead!H87</f>
        <v>184.01908702621716</v>
      </c>
      <c r="X89" s="20">
        <f>'Daily Feed Intake'!V87</f>
        <v>109.4702669277543</v>
      </c>
      <c r="Y89" s="175">
        <f t="shared" si="23"/>
        <v>1.1951106296491225</v>
      </c>
      <c r="Z89" s="176">
        <v>1.2</v>
      </c>
      <c r="AA89" s="175">
        <f>AA88-Dead!K87+'Theoritical Daily Growth'!X89/'Theoritical Daily Growth'!Z89</f>
        <v>9251.0690236696537</v>
      </c>
      <c r="AB89" s="21">
        <f>AA89/Dead!J87</f>
        <v>185.02138047339307</v>
      </c>
      <c r="AC89" s="20">
        <f>'Daily Feed Intake'!Z87</f>
        <v>118.81789137380191</v>
      </c>
      <c r="AD89" s="175">
        <f t="shared" si="24"/>
        <v>1.2672788052076793</v>
      </c>
      <c r="AE89" s="176">
        <v>1.2</v>
      </c>
      <c r="AF89" s="175">
        <f>AF88-Dead!M87+'Theoritical Daily Growth'!AC89/'Theoritical Daily Growth'!AE89</f>
        <v>9474.843723590644</v>
      </c>
      <c r="AG89" s="21">
        <f>AF89/Dead!L87</f>
        <v>189.49687447181287</v>
      </c>
      <c r="AH89" s="72">
        <f t="shared" si="25"/>
        <v>186.17911399047435</v>
      </c>
      <c r="AI89" s="20">
        <f>'Daily Feed Intake'!AH87</f>
        <v>111.50895378624858</v>
      </c>
      <c r="AJ89" s="175">
        <f t="shared" si="26"/>
        <v>1.2044104386304011</v>
      </c>
      <c r="AK89" s="176">
        <v>1.2</v>
      </c>
      <c r="AL89" s="175">
        <f>AL88-Dead!O87+'Theoritical Daily Growth'!AI89/'Theoritical Daily Growth'!AK89</f>
        <v>9351.3089951156198</v>
      </c>
      <c r="AM89" s="21">
        <f>AL89/Dead!N87</f>
        <v>187.02617990231241</v>
      </c>
      <c r="AN89" s="20">
        <f>'Daily Feed Intake'!AL87</f>
        <v>103.79068449636233</v>
      </c>
      <c r="AO89" s="175">
        <f t="shared" si="27"/>
        <v>1.1111873963054202</v>
      </c>
      <c r="AP89" s="176">
        <v>1.2</v>
      </c>
      <c r="AQ89" s="175">
        <f>AQ88-Dead!Q87+'Theoritical Daily Growth'!AN89/'Theoritical Daily Growth'!AP89</f>
        <v>9427.0125526864103</v>
      </c>
      <c r="AR89" s="21">
        <f>AQ89/Dead!P87</f>
        <v>188.54025105372821</v>
      </c>
      <c r="AS89" s="20">
        <f>'Daily Feed Intake'!AP87</f>
        <v>107.7138749101366</v>
      </c>
      <c r="AT89" s="175">
        <f t="shared" si="28"/>
        <v>1.2041436841690512</v>
      </c>
      <c r="AU89" s="176">
        <v>1.2</v>
      </c>
      <c r="AV89" s="175">
        <f>AV88-Dead!S87+'Theoritical Daily Growth'!AS89/'Theoritical Daily Growth'!AU89</f>
        <v>9035.0291684639396</v>
      </c>
      <c r="AW89" s="21">
        <f>AV89/Dead!R87</f>
        <v>180.7005833692788</v>
      </c>
      <c r="AX89" s="72">
        <f t="shared" si="29"/>
        <v>185.42233810843982</v>
      </c>
      <c r="AY89" s="20">
        <f>'Daily Feed Intake'!AP87</f>
        <v>107.7138749101366</v>
      </c>
      <c r="AZ89" s="175">
        <f t="shared" si="30"/>
        <v>1.2174286878803646</v>
      </c>
      <c r="BA89" s="176">
        <v>1.2</v>
      </c>
      <c r="BB89" s="175">
        <f>BB88-Dead!U87+'Theoritical Daily Growth'!AY89/'Theoritical Daily Growth'!BA89</f>
        <v>8937.4153085902872</v>
      </c>
      <c r="BC89" s="21">
        <f>BB89/Dead!T87</f>
        <v>178.74830617180575</v>
      </c>
      <c r="BD89" s="20">
        <f>'Daily Feed Intake'!AT87</f>
        <v>95.071377220909937</v>
      </c>
      <c r="BE89" s="175">
        <f t="shared" si="31"/>
        <v>1.0770271924125971</v>
      </c>
      <c r="BF89" s="176">
        <v>1.2</v>
      </c>
      <c r="BG89" s="175">
        <f>BG88-Dead!W87+'Theoritical Daily Growth'!BD89/'Theoritical Daily Growth'!BF89</f>
        <v>8906.4292016706022</v>
      </c>
      <c r="BH89" s="21">
        <f>BG89/Dead!V87</f>
        <v>178.12858403341204</v>
      </c>
      <c r="BI89" s="20">
        <f>'Daily Feed Intake'!AX87</f>
        <v>94.814624627708753</v>
      </c>
      <c r="BJ89" s="175">
        <f t="shared" si="32"/>
        <v>1.0244600732625218</v>
      </c>
      <c r="BK89" s="176">
        <v>1.2</v>
      </c>
      <c r="BL89" s="175">
        <f>BL88-Dead!Y87+'Theoritical Daily Growth'!BI89/'Theoritical Daily Growth'!BK89</f>
        <v>9334.0946547533476</v>
      </c>
      <c r="BM89" s="21">
        <f>BL89/Dead!X87</f>
        <v>186.68189309506695</v>
      </c>
      <c r="BN89" s="72">
        <f t="shared" si="33"/>
        <v>181.18626110009492</v>
      </c>
      <c r="BO89" s="20">
        <f>'Daily Feed Intake'!BB87</f>
        <v>100.9616943384552</v>
      </c>
      <c r="BP89" s="175">
        <f t="shared" si="34"/>
        <v>1.0943311399817035</v>
      </c>
      <c r="BQ89" s="176">
        <v>1.2</v>
      </c>
      <c r="BR89" s="175">
        <f>BR88-Dead!AA87+'Theoritical Daily Growth'!BO89/'Theoritical Daily Growth'!BQ89</f>
        <v>9310.0162586366969</v>
      </c>
      <c r="BS89" s="21">
        <f>BR89/Dead!Z87</f>
        <v>186.20032517273393</v>
      </c>
      <c r="BT89" s="20">
        <f>'Daily Feed Intake'!BF87</f>
        <v>74.677643601113743</v>
      </c>
      <c r="BU89" s="175">
        <f t="shared" si="35"/>
        <v>0.89955259333758508</v>
      </c>
      <c r="BV89" s="176">
        <v>1.2</v>
      </c>
      <c r="BW89" s="175">
        <f>BW88-Dead!AC87+'Theoritical Daily Growth'!BT89/'Theoritical Daily Growth'!BV89</f>
        <v>8363.8742257055455</v>
      </c>
      <c r="BX89" s="21">
        <f>BW89/Dead!AB87</f>
        <v>167.27748451411091</v>
      </c>
      <c r="BY89" s="20">
        <f>'Daily Feed Intake'!BJ87</f>
        <v>102.29240177374446</v>
      </c>
      <c r="BZ89" s="175">
        <f t="shared" si="36"/>
        <v>1.3148103642265281</v>
      </c>
      <c r="CA89" s="176">
        <v>1.35</v>
      </c>
      <c r="CB89" s="175">
        <f>CB88-Dead!AE88+'Theoritical Daily Growth'!BY89/'Theoritical Daily Growth'!CA89</f>
        <v>7855.7839714650227</v>
      </c>
      <c r="CC89" s="21">
        <f>CB89/Dead!AD87</f>
        <v>157.11567942930046</v>
      </c>
      <c r="CD89" s="72">
        <f t="shared" si="37"/>
        <v>170.19782970538176</v>
      </c>
    </row>
    <row r="90" spans="1:900" s="147" customFormat="1" x14ac:dyDescent="0.45">
      <c r="A90" s="242">
        <v>44255</v>
      </c>
      <c r="B90" s="243">
        <v>81</v>
      </c>
      <c r="C90" s="244">
        <f>'Daily Feed Intake'!F88</f>
        <v>0</v>
      </c>
      <c r="D90" s="245">
        <f t="shared" si="20"/>
        <v>0</v>
      </c>
      <c r="E90" s="170">
        <v>1.35</v>
      </c>
      <c r="F90" s="175">
        <f>F89-Dead!C88+'Theoritical Daily Growth'!C90/'Theoritical Daily Growth'!E90</f>
        <v>8401.1965604315392</v>
      </c>
      <c r="G90" s="248">
        <f>F90/Dead!B89</f>
        <v>168.02393120863078</v>
      </c>
      <c r="H90" s="244">
        <f>'Daily Feed Intake'!J88</f>
        <v>0</v>
      </c>
      <c r="I90" s="245">
        <f t="shared" si="38"/>
        <v>0</v>
      </c>
      <c r="J90" s="246">
        <v>1.2</v>
      </c>
      <c r="K90" s="175">
        <f>K89-Dead!E88+'Theoritical Daily Growth'!H90/'Theoritical Daily Growth'!J90</f>
        <v>9619.185028619886</v>
      </c>
      <c r="L90" s="248">
        <f>K90/Dead!D88</f>
        <v>192.38370057239771</v>
      </c>
      <c r="M90" s="244">
        <f>'Daily Feed Intake'!N88</f>
        <v>0</v>
      </c>
      <c r="N90" s="245">
        <f t="shared" si="39"/>
        <v>0</v>
      </c>
      <c r="O90" s="246">
        <v>1.2</v>
      </c>
      <c r="P90" s="175">
        <f>P89-Dead!G88+'Theoritical Daily Growth'!M90/'Theoritical Daily Growth'!O90</f>
        <v>9583.7121051515824</v>
      </c>
      <c r="Q90" s="248">
        <f>P90/Dead!F88</f>
        <v>191.67424210303165</v>
      </c>
      <c r="R90" s="249">
        <f t="shared" si="21"/>
        <v>184.02729129468671</v>
      </c>
      <c r="S90" s="244">
        <f>'Daily Feed Intake'!R88</f>
        <v>0</v>
      </c>
      <c r="T90" s="247">
        <f t="shared" si="22"/>
        <v>0</v>
      </c>
      <c r="U90" s="250">
        <v>1.3</v>
      </c>
      <c r="V90" s="175">
        <f>V89-Dead!I88+'Theoritical Daily Growth'!S90/'Theoritical Daily Growth'!U90</f>
        <v>9200.9543513108583</v>
      </c>
      <c r="W90" s="248">
        <f>V90/Dead!H88</f>
        <v>184.01908702621716</v>
      </c>
      <c r="X90" s="244">
        <f>'Daily Feed Intake'!V88</f>
        <v>0</v>
      </c>
      <c r="Y90" s="247">
        <f t="shared" si="23"/>
        <v>0</v>
      </c>
      <c r="Z90" s="250">
        <v>1.2</v>
      </c>
      <c r="AA90" s="175">
        <f>AA89-Dead!K88+'Theoritical Daily Growth'!X90/'Theoritical Daily Growth'!Z90</f>
        <v>9251.0690236696537</v>
      </c>
      <c r="AB90" s="248">
        <f>AA90/Dead!J88</f>
        <v>185.02138047339307</v>
      </c>
      <c r="AC90" s="244">
        <f>'Daily Feed Intake'!Z88</f>
        <v>0</v>
      </c>
      <c r="AD90" s="247">
        <f t="shared" si="24"/>
        <v>0</v>
      </c>
      <c r="AE90" s="250">
        <v>1.2</v>
      </c>
      <c r="AF90" s="175">
        <f>AF89-Dead!M88+'Theoritical Daily Growth'!AC90/'Theoritical Daily Growth'!AE90</f>
        <v>9474.843723590644</v>
      </c>
      <c r="AG90" s="248">
        <f>AF90/Dead!L88</f>
        <v>189.49687447181287</v>
      </c>
      <c r="AH90" s="251">
        <f t="shared" si="25"/>
        <v>186.17911399047435</v>
      </c>
      <c r="AI90" s="244">
        <f>'Daily Feed Intake'!AH88</f>
        <v>0</v>
      </c>
      <c r="AJ90" s="247">
        <f t="shared" si="26"/>
        <v>0</v>
      </c>
      <c r="AK90" s="250">
        <v>1.2</v>
      </c>
      <c r="AL90" s="175">
        <f>AL89-Dead!O88+'Theoritical Daily Growth'!AI90/'Theoritical Daily Growth'!AK90</f>
        <v>9351.3089951156198</v>
      </c>
      <c r="AM90" s="248">
        <f>AL90/Dead!N88</f>
        <v>187.02617990231241</v>
      </c>
      <c r="AN90" s="244">
        <f>'Daily Feed Intake'!AL88</f>
        <v>0</v>
      </c>
      <c r="AO90" s="247">
        <f t="shared" si="27"/>
        <v>0</v>
      </c>
      <c r="AP90" s="250">
        <v>1.2</v>
      </c>
      <c r="AQ90" s="175">
        <f>AQ89-Dead!Q88+'Theoritical Daily Growth'!AN90/'Theoritical Daily Growth'!AP90</f>
        <v>9427.0125526864103</v>
      </c>
      <c r="AR90" s="248">
        <f>AQ90/Dead!P88</f>
        <v>188.54025105372821</v>
      </c>
      <c r="AS90" s="244">
        <f>'Daily Feed Intake'!AP88</f>
        <v>0</v>
      </c>
      <c r="AT90" s="247">
        <f t="shared" si="28"/>
        <v>0</v>
      </c>
      <c r="AU90" s="250">
        <v>1.2</v>
      </c>
      <c r="AV90" s="175">
        <f>AV89-Dead!S88+'Theoritical Daily Growth'!AS90/'Theoritical Daily Growth'!AU90</f>
        <v>9035.0291684639396</v>
      </c>
      <c r="AW90" s="248">
        <f>AV90/Dead!R88</f>
        <v>180.7005833692788</v>
      </c>
      <c r="AX90" s="251">
        <f t="shared" si="29"/>
        <v>185.42233810843982</v>
      </c>
      <c r="AY90" s="244">
        <f>'Daily Feed Intake'!AP88</f>
        <v>0</v>
      </c>
      <c r="AZ90" s="247">
        <f t="shared" si="30"/>
        <v>0</v>
      </c>
      <c r="BA90" s="250">
        <v>1.2</v>
      </c>
      <c r="BB90" s="175">
        <f>BB89-Dead!U88+'Theoritical Daily Growth'!AY90/'Theoritical Daily Growth'!BA90</f>
        <v>8937.4153085902872</v>
      </c>
      <c r="BC90" s="248">
        <f>BB90/Dead!T88</f>
        <v>178.74830617180575</v>
      </c>
      <c r="BD90" s="244">
        <f>'Daily Feed Intake'!AT88</f>
        <v>0</v>
      </c>
      <c r="BE90" s="247">
        <f t="shared" si="31"/>
        <v>0</v>
      </c>
      <c r="BF90" s="250">
        <v>1.2</v>
      </c>
      <c r="BG90" s="175">
        <f>BG89-Dead!W88+'Theoritical Daily Growth'!BD90/'Theoritical Daily Growth'!BF90</f>
        <v>8906.4292016706022</v>
      </c>
      <c r="BH90" s="248">
        <f>BG90/Dead!V88</f>
        <v>178.12858403341204</v>
      </c>
      <c r="BI90" s="244">
        <f>'Daily Feed Intake'!AX88</f>
        <v>0</v>
      </c>
      <c r="BJ90" s="247">
        <f t="shared" si="32"/>
        <v>0</v>
      </c>
      <c r="BK90" s="250">
        <v>1.2</v>
      </c>
      <c r="BL90" s="175">
        <f>BL89-Dead!Y88+'Theoritical Daily Growth'!BI90/'Theoritical Daily Growth'!BK90</f>
        <v>9334.0946547533476</v>
      </c>
      <c r="BM90" s="248">
        <f>BL90/Dead!X88</f>
        <v>186.68189309506695</v>
      </c>
      <c r="BN90" s="251">
        <f t="shared" si="33"/>
        <v>181.18626110009492</v>
      </c>
      <c r="BO90" s="244">
        <f>'Daily Feed Intake'!BB88</f>
        <v>0</v>
      </c>
      <c r="BP90" s="247">
        <f t="shared" si="34"/>
        <v>0</v>
      </c>
      <c r="BQ90" s="250">
        <v>1.2</v>
      </c>
      <c r="BR90" s="175">
        <f>BR89-Dead!AA88+'Theoritical Daily Growth'!BO90/'Theoritical Daily Growth'!BQ90</f>
        <v>9310.0162586366969</v>
      </c>
      <c r="BS90" s="248">
        <f>BR90/Dead!Z88</f>
        <v>186.20032517273393</v>
      </c>
      <c r="BT90" s="244">
        <f>'Daily Feed Intake'!BF88</f>
        <v>0</v>
      </c>
      <c r="BU90" s="247">
        <f t="shared" si="35"/>
        <v>0</v>
      </c>
      <c r="BV90" s="250">
        <v>1.2</v>
      </c>
      <c r="BW90" s="175">
        <f>BW89-Dead!AC88+'Theoritical Daily Growth'!BT90/'Theoritical Daily Growth'!BV90</f>
        <v>8363.8742257055455</v>
      </c>
      <c r="BX90" s="248">
        <f>BW90/Dead!AB88</f>
        <v>167.27748451411091</v>
      </c>
      <c r="BY90" s="244">
        <f>'Daily Feed Intake'!BJ88</f>
        <v>0</v>
      </c>
      <c r="BZ90" s="247">
        <f t="shared" si="36"/>
        <v>0</v>
      </c>
      <c r="CA90" s="176">
        <v>1.35</v>
      </c>
      <c r="CB90" s="175">
        <f>CB89-Dead!AE89+'Theoritical Daily Growth'!BY90/'Theoritical Daily Growth'!CA90</f>
        <v>7855.7839714650227</v>
      </c>
      <c r="CC90" s="248">
        <f>CB90/Dead!AD88</f>
        <v>157.11567942930046</v>
      </c>
      <c r="CD90" s="251">
        <f t="shared" si="37"/>
        <v>170.19782970538176</v>
      </c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2"/>
      <c r="DS90" s="252"/>
      <c r="DT90" s="252"/>
      <c r="DU90" s="252"/>
      <c r="DV90" s="252"/>
      <c r="DW90" s="252"/>
      <c r="DX90" s="252"/>
      <c r="DY90" s="252"/>
      <c r="DZ90" s="252"/>
      <c r="EA90" s="252"/>
      <c r="EB90" s="252"/>
      <c r="EC90" s="252"/>
      <c r="ED90" s="252"/>
      <c r="EE90" s="252"/>
      <c r="EF90" s="252"/>
      <c r="EG90" s="252"/>
      <c r="EH90" s="252"/>
      <c r="EI90" s="252"/>
      <c r="EJ90" s="252"/>
      <c r="EK90" s="252"/>
      <c r="EL90" s="252"/>
      <c r="EM90" s="252"/>
      <c r="EN90" s="252"/>
      <c r="EO90" s="252"/>
      <c r="EP90" s="252"/>
      <c r="EQ90" s="252"/>
      <c r="ER90" s="252"/>
      <c r="ES90" s="252"/>
      <c r="ET90" s="252"/>
      <c r="EU90" s="252"/>
      <c r="EV90" s="252"/>
      <c r="EW90" s="252"/>
      <c r="EX90" s="252"/>
      <c r="EY90" s="252"/>
      <c r="EZ90" s="252"/>
      <c r="FA90" s="252"/>
      <c r="FB90" s="252"/>
      <c r="FC90" s="252"/>
      <c r="FD90" s="252"/>
      <c r="FE90" s="252"/>
      <c r="FF90" s="252"/>
      <c r="FG90" s="252"/>
      <c r="FH90" s="252"/>
      <c r="FI90" s="252"/>
      <c r="FJ90" s="252"/>
      <c r="FK90" s="252"/>
      <c r="FL90" s="252"/>
      <c r="FM90" s="252"/>
      <c r="FN90" s="252"/>
      <c r="FO90" s="252"/>
      <c r="FP90" s="252"/>
      <c r="FQ90" s="252"/>
      <c r="FR90" s="252"/>
      <c r="FS90" s="252"/>
      <c r="FT90" s="252"/>
      <c r="FU90" s="252"/>
      <c r="FV90" s="252"/>
      <c r="FW90" s="252"/>
      <c r="FX90" s="252"/>
      <c r="FY90" s="252"/>
      <c r="FZ90" s="252"/>
      <c r="GA90" s="252"/>
      <c r="GB90" s="252"/>
      <c r="GC90" s="252"/>
      <c r="GD90" s="252"/>
      <c r="GE90" s="252"/>
      <c r="GF90" s="252"/>
      <c r="GG90" s="252"/>
      <c r="GH90" s="252"/>
      <c r="GI90" s="252"/>
      <c r="GJ90" s="252"/>
      <c r="GK90" s="252"/>
      <c r="GL90" s="252"/>
      <c r="GM90" s="252"/>
      <c r="GN90" s="252"/>
      <c r="GO90" s="252"/>
      <c r="GP90" s="252"/>
      <c r="GQ90" s="252"/>
      <c r="GR90" s="252"/>
      <c r="GS90" s="252"/>
      <c r="GT90" s="252"/>
      <c r="GU90" s="252"/>
      <c r="GV90" s="252"/>
      <c r="GW90" s="252"/>
      <c r="GX90" s="252"/>
      <c r="GY90" s="252"/>
      <c r="GZ90" s="252"/>
      <c r="HA90" s="252"/>
      <c r="HB90" s="252"/>
      <c r="HC90" s="252"/>
      <c r="HD90" s="252"/>
      <c r="HE90" s="252"/>
      <c r="HF90" s="252"/>
      <c r="HG90" s="252"/>
      <c r="HH90" s="252"/>
      <c r="HI90" s="252"/>
      <c r="HJ90" s="252"/>
      <c r="HK90" s="252"/>
      <c r="HL90" s="252"/>
      <c r="HM90" s="252"/>
      <c r="HN90" s="252"/>
      <c r="HO90" s="252"/>
      <c r="HP90" s="252"/>
      <c r="HQ90" s="252"/>
      <c r="HR90" s="252"/>
      <c r="HS90" s="252"/>
      <c r="HT90" s="252"/>
      <c r="HU90" s="252"/>
      <c r="HV90" s="252"/>
      <c r="HW90" s="252"/>
      <c r="HX90" s="252"/>
      <c r="HY90" s="252"/>
      <c r="HZ90" s="252"/>
      <c r="IA90" s="252"/>
      <c r="IB90" s="252"/>
      <c r="IC90" s="252"/>
      <c r="ID90" s="252"/>
      <c r="IE90" s="252"/>
      <c r="IF90" s="252"/>
      <c r="IG90" s="252"/>
      <c r="IH90" s="252"/>
      <c r="II90" s="252"/>
      <c r="IJ90" s="252"/>
      <c r="IK90" s="252"/>
      <c r="IL90" s="252"/>
      <c r="IM90" s="252"/>
      <c r="IN90" s="252"/>
      <c r="IO90" s="252"/>
      <c r="IP90" s="252"/>
      <c r="IQ90" s="252"/>
      <c r="IR90" s="252"/>
      <c r="IS90" s="252"/>
      <c r="IT90" s="252"/>
      <c r="IU90" s="252"/>
      <c r="IV90" s="252"/>
      <c r="IW90" s="252"/>
      <c r="IX90" s="252"/>
      <c r="IY90" s="252"/>
      <c r="IZ90" s="252"/>
      <c r="JA90" s="252"/>
      <c r="JB90" s="252"/>
      <c r="JC90" s="252"/>
      <c r="JD90" s="252"/>
      <c r="JE90" s="252"/>
      <c r="JF90" s="252"/>
      <c r="JG90" s="252"/>
      <c r="JH90" s="252"/>
      <c r="JI90" s="252"/>
      <c r="JJ90" s="252"/>
      <c r="JK90" s="252"/>
      <c r="JL90" s="252"/>
      <c r="JM90" s="252"/>
      <c r="JN90" s="252"/>
      <c r="JO90" s="252"/>
      <c r="JP90" s="252"/>
      <c r="JQ90" s="252"/>
      <c r="JR90" s="252"/>
      <c r="JS90" s="252"/>
      <c r="JT90" s="252"/>
      <c r="JU90" s="252"/>
      <c r="JV90" s="252"/>
      <c r="JW90" s="252"/>
      <c r="JX90" s="252"/>
      <c r="JY90" s="252"/>
      <c r="JZ90" s="252"/>
      <c r="KA90" s="252"/>
      <c r="KB90" s="252"/>
      <c r="KC90" s="252"/>
      <c r="KD90" s="252"/>
      <c r="KE90" s="252"/>
      <c r="KF90" s="252"/>
      <c r="KG90" s="252"/>
      <c r="KH90" s="252"/>
      <c r="KI90" s="252"/>
      <c r="KJ90" s="252"/>
      <c r="KK90" s="252"/>
      <c r="KL90" s="252"/>
      <c r="KM90" s="252"/>
      <c r="KN90" s="252"/>
      <c r="KO90" s="252"/>
      <c r="KP90" s="252"/>
      <c r="KQ90" s="252"/>
      <c r="KR90" s="252"/>
      <c r="KS90" s="252"/>
      <c r="KT90" s="252"/>
      <c r="KU90" s="252"/>
      <c r="KV90" s="252"/>
      <c r="KW90" s="252"/>
      <c r="KX90" s="252"/>
      <c r="KY90" s="252"/>
      <c r="KZ90" s="252"/>
      <c r="LA90" s="252"/>
      <c r="LB90" s="252"/>
      <c r="LC90" s="252"/>
      <c r="LD90" s="252"/>
      <c r="LE90" s="252"/>
      <c r="LF90" s="252"/>
      <c r="LG90" s="252"/>
      <c r="LH90" s="252"/>
      <c r="LI90" s="252"/>
      <c r="LJ90" s="252"/>
      <c r="LK90" s="252"/>
      <c r="LL90" s="252"/>
      <c r="LM90" s="252"/>
      <c r="LN90" s="252"/>
      <c r="LO90" s="252"/>
      <c r="LP90" s="252"/>
      <c r="LQ90" s="252"/>
      <c r="LR90" s="252"/>
      <c r="LS90" s="252"/>
      <c r="LT90" s="252"/>
      <c r="LU90" s="252"/>
      <c r="LV90" s="252"/>
      <c r="LW90" s="252"/>
      <c r="LX90" s="252"/>
      <c r="LY90" s="252"/>
      <c r="LZ90" s="252"/>
      <c r="MA90" s="252"/>
      <c r="MB90" s="252"/>
      <c r="MC90" s="252"/>
      <c r="MD90" s="252"/>
      <c r="ME90" s="252"/>
      <c r="MF90" s="252"/>
      <c r="MG90" s="252"/>
      <c r="MH90" s="252"/>
      <c r="MI90" s="252"/>
      <c r="MJ90" s="252"/>
      <c r="MK90" s="252"/>
      <c r="ML90" s="252"/>
      <c r="MM90" s="252"/>
      <c r="MN90" s="252"/>
      <c r="MO90" s="252"/>
      <c r="MP90" s="252"/>
      <c r="MQ90" s="252"/>
      <c r="MR90" s="252"/>
      <c r="MS90" s="252"/>
      <c r="MT90" s="252"/>
      <c r="MU90" s="252"/>
      <c r="MV90" s="252"/>
      <c r="MW90" s="252"/>
      <c r="MX90" s="252"/>
      <c r="MY90" s="252"/>
      <c r="MZ90" s="252"/>
      <c r="NA90" s="252"/>
      <c r="NB90" s="252"/>
      <c r="NC90" s="252"/>
      <c r="ND90" s="252"/>
      <c r="NE90" s="252"/>
      <c r="NF90" s="252"/>
      <c r="NG90" s="252"/>
      <c r="NH90" s="252"/>
      <c r="NI90" s="252"/>
      <c r="NJ90" s="252"/>
      <c r="NK90" s="252"/>
      <c r="NL90" s="252"/>
      <c r="NM90" s="252"/>
      <c r="NN90" s="252"/>
      <c r="NO90" s="252"/>
      <c r="NP90" s="252"/>
      <c r="NQ90" s="252"/>
      <c r="NR90" s="252"/>
      <c r="NS90" s="252"/>
      <c r="NT90" s="252"/>
      <c r="NU90" s="252"/>
      <c r="NV90" s="252"/>
      <c r="NW90" s="252"/>
      <c r="NX90" s="252"/>
      <c r="NY90" s="252"/>
      <c r="NZ90" s="252"/>
      <c r="OA90" s="252"/>
      <c r="OB90" s="252"/>
      <c r="OC90" s="252"/>
      <c r="OD90" s="252"/>
      <c r="OE90" s="252"/>
      <c r="OF90" s="252"/>
      <c r="OG90" s="252"/>
      <c r="OH90" s="252"/>
      <c r="OI90" s="252"/>
      <c r="OJ90" s="252"/>
      <c r="OK90" s="252"/>
      <c r="OL90" s="252"/>
      <c r="OM90" s="252"/>
      <c r="ON90" s="252"/>
      <c r="OO90" s="252"/>
      <c r="OP90" s="252"/>
      <c r="OQ90" s="252"/>
      <c r="OR90" s="252"/>
      <c r="OS90" s="252"/>
      <c r="OT90" s="252"/>
      <c r="OU90" s="252"/>
      <c r="OV90" s="252"/>
      <c r="OW90" s="252"/>
      <c r="OX90" s="252"/>
      <c r="OY90" s="252"/>
      <c r="OZ90" s="252"/>
      <c r="PA90" s="252"/>
      <c r="PB90" s="252"/>
      <c r="PC90" s="252"/>
      <c r="PD90" s="252"/>
      <c r="PE90" s="252"/>
      <c r="PF90" s="252"/>
      <c r="PG90" s="252"/>
      <c r="PH90" s="252"/>
      <c r="PI90" s="252"/>
      <c r="PJ90" s="252"/>
      <c r="PK90" s="252"/>
      <c r="PL90" s="252"/>
      <c r="PM90" s="252"/>
      <c r="PN90" s="252"/>
      <c r="PO90" s="252"/>
      <c r="PP90" s="252"/>
      <c r="PQ90" s="252"/>
      <c r="PR90" s="252"/>
      <c r="PS90" s="252"/>
      <c r="PT90" s="252"/>
      <c r="PU90" s="252"/>
      <c r="PV90" s="252"/>
      <c r="PW90" s="252"/>
      <c r="PX90" s="252"/>
      <c r="PY90" s="252"/>
      <c r="PZ90" s="252"/>
      <c r="QA90" s="252"/>
      <c r="QB90" s="252"/>
      <c r="QC90" s="252"/>
      <c r="QD90" s="252"/>
      <c r="QE90" s="252"/>
      <c r="QF90" s="252"/>
      <c r="QG90" s="252"/>
      <c r="QH90" s="252"/>
      <c r="QI90" s="252"/>
      <c r="QJ90" s="252"/>
      <c r="QK90" s="252"/>
      <c r="QL90" s="252"/>
      <c r="QM90" s="252"/>
      <c r="QN90" s="252"/>
      <c r="QO90" s="252"/>
      <c r="QP90" s="252"/>
      <c r="QQ90" s="252"/>
      <c r="QR90" s="252"/>
      <c r="QS90" s="252"/>
      <c r="QT90" s="252"/>
      <c r="QU90" s="252"/>
      <c r="QV90" s="252"/>
      <c r="QW90" s="252"/>
      <c r="QX90" s="252"/>
      <c r="QY90" s="252"/>
      <c r="QZ90" s="252"/>
      <c r="RA90" s="252"/>
      <c r="RB90" s="252"/>
      <c r="RC90" s="252"/>
      <c r="RD90" s="252"/>
      <c r="RE90" s="252"/>
      <c r="RF90" s="252"/>
      <c r="RG90" s="252"/>
      <c r="RH90" s="252"/>
      <c r="RI90" s="252"/>
      <c r="RJ90" s="252"/>
      <c r="RK90" s="252"/>
      <c r="RL90" s="252"/>
      <c r="RM90" s="252"/>
      <c r="RN90" s="252"/>
      <c r="RO90" s="252"/>
      <c r="RP90" s="252"/>
      <c r="RQ90" s="252"/>
      <c r="RR90" s="252"/>
      <c r="RS90" s="252"/>
      <c r="RT90" s="252"/>
      <c r="RU90" s="252"/>
      <c r="RV90" s="252"/>
      <c r="RW90" s="252"/>
      <c r="RX90" s="252"/>
      <c r="RY90" s="252"/>
      <c r="RZ90" s="252"/>
      <c r="SA90" s="252"/>
      <c r="SB90" s="252"/>
      <c r="SC90" s="252"/>
      <c r="SD90" s="252"/>
      <c r="SE90" s="252"/>
      <c r="SF90" s="252"/>
      <c r="SG90" s="252"/>
      <c r="SH90" s="252"/>
      <c r="SI90" s="252"/>
      <c r="SJ90" s="252"/>
      <c r="SK90" s="252"/>
      <c r="SL90" s="252"/>
      <c r="SM90" s="252"/>
      <c r="SN90" s="252"/>
      <c r="SO90" s="252"/>
      <c r="SP90" s="252"/>
      <c r="SQ90" s="252"/>
      <c r="SR90" s="252"/>
      <c r="SS90" s="252"/>
      <c r="ST90" s="252"/>
      <c r="SU90" s="252"/>
      <c r="SV90" s="252"/>
      <c r="SW90" s="252"/>
      <c r="SX90" s="252"/>
      <c r="SY90" s="252"/>
      <c r="SZ90" s="252"/>
      <c r="TA90" s="252"/>
      <c r="TB90" s="252"/>
      <c r="TC90" s="252"/>
      <c r="TD90" s="252"/>
      <c r="TE90" s="252"/>
      <c r="TF90" s="252"/>
      <c r="TG90" s="252"/>
      <c r="TH90" s="252"/>
      <c r="TI90" s="252"/>
      <c r="TJ90" s="252"/>
      <c r="TK90" s="252"/>
      <c r="TL90" s="252"/>
      <c r="TM90" s="252"/>
      <c r="TN90" s="252"/>
      <c r="TO90" s="252"/>
      <c r="TP90" s="252"/>
      <c r="TQ90" s="252"/>
      <c r="TR90" s="252"/>
      <c r="TS90" s="252"/>
      <c r="TT90" s="252"/>
      <c r="TU90" s="252"/>
      <c r="TV90" s="252"/>
      <c r="TW90" s="252"/>
      <c r="TX90" s="252"/>
      <c r="TY90" s="252"/>
      <c r="TZ90" s="252"/>
      <c r="UA90" s="252"/>
      <c r="UB90" s="252"/>
      <c r="UC90" s="252"/>
      <c r="UD90" s="252"/>
      <c r="UE90" s="252"/>
      <c r="UF90" s="252"/>
      <c r="UG90" s="252"/>
      <c r="UH90" s="252"/>
      <c r="UI90" s="252"/>
      <c r="UJ90" s="252"/>
      <c r="UK90" s="252"/>
      <c r="UL90" s="252"/>
      <c r="UM90" s="252"/>
      <c r="UN90" s="252"/>
      <c r="UO90" s="252"/>
      <c r="UP90" s="252"/>
      <c r="UQ90" s="252"/>
      <c r="UR90" s="252"/>
      <c r="US90" s="252"/>
      <c r="UT90" s="252"/>
      <c r="UU90" s="252"/>
      <c r="UV90" s="252"/>
      <c r="UW90" s="252"/>
      <c r="UX90" s="252"/>
      <c r="UY90" s="252"/>
      <c r="UZ90" s="252"/>
      <c r="VA90" s="252"/>
      <c r="VB90" s="252"/>
      <c r="VC90" s="252"/>
      <c r="VD90" s="252"/>
      <c r="VE90" s="252"/>
      <c r="VF90" s="252"/>
      <c r="VG90" s="252"/>
      <c r="VH90" s="252"/>
      <c r="VI90" s="252"/>
      <c r="VJ90" s="252"/>
      <c r="VK90" s="252"/>
      <c r="VL90" s="252"/>
      <c r="VM90" s="252"/>
      <c r="VN90" s="252"/>
      <c r="VO90" s="252"/>
      <c r="VP90" s="252"/>
      <c r="VQ90" s="252"/>
      <c r="VR90" s="252"/>
      <c r="VS90" s="252"/>
      <c r="VT90" s="252"/>
      <c r="VU90" s="252"/>
      <c r="VV90" s="252"/>
      <c r="VW90" s="252"/>
      <c r="VX90" s="252"/>
      <c r="VY90" s="252"/>
      <c r="VZ90" s="252"/>
      <c r="WA90" s="252"/>
      <c r="WB90" s="252"/>
      <c r="WC90" s="252"/>
      <c r="WD90" s="252"/>
      <c r="WE90" s="252"/>
      <c r="WF90" s="252"/>
      <c r="WG90" s="252"/>
      <c r="WH90" s="252"/>
      <c r="WI90" s="252"/>
      <c r="WJ90" s="252"/>
      <c r="WK90" s="252"/>
      <c r="WL90" s="252"/>
      <c r="WM90" s="252"/>
      <c r="WN90" s="252"/>
      <c r="WO90" s="252"/>
      <c r="WP90" s="252"/>
      <c r="WQ90" s="252"/>
      <c r="WR90" s="252"/>
      <c r="WS90" s="252"/>
      <c r="WT90" s="252"/>
      <c r="WU90" s="252"/>
      <c r="WV90" s="252"/>
      <c r="WW90" s="252"/>
      <c r="WX90" s="252"/>
      <c r="WY90" s="252"/>
      <c r="WZ90" s="252"/>
      <c r="XA90" s="252"/>
      <c r="XB90" s="252"/>
      <c r="XC90" s="252"/>
      <c r="XD90" s="252"/>
      <c r="XE90" s="252"/>
      <c r="XF90" s="252"/>
      <c r="XG90" s="252"/>
      <c r="XH90" s="252"/>
      <c r="XI90" s="252"/>
      <c r="XJ90" s="252"/>
      <c r="XK90" s="252"/>
      <c r="XL90" s="252"/>
      <c r="XM90" s="252"/>
      <c r="XN90" s="252"/>
      <c r="XO90" s="252"/>
      <c r="XP90" s="252"/>
      <c r="XQ90" s="252"/>
      <c r="XR90" s="252"/>
      <c r="XS90" s="252"/>
      <c r="XT90" s="252"/>
      <c r="XU90" s="252"/>
      <c r="XV90" s="252"/>
      <c r="XW90" s="252"/>
      <c r="XX90" s="252"/>
      <c r="XY90" s="252"/>
      <c r="XZ90" s="252"/>
      <c r="YA90" s="252"/>
      <c r="YB90" s="252"/>
      <c r="YC90" s="252"/>
      <c r="YD90" s="252"/>
      <c r="YE90" s="252"/>
      <c r="YF90" s="252"/>
      <c r="YG90" s="252"/>
      <c r="YH90" s="252"/>
      <c r="YI90" s="252"/>
      <c r="YJ90" s="252"/>
      <c r="YK90" s="252"/>
      <c r="YL90" s="252"/>
      <c r="YM90" s="252"/>
      <c r="YN90" s="252"/>
      <c r="YO90" s="252"/>
      <c r="YP90" s="252"/>
      <c r="YQ90" s="252"/>
      <c r="YR90" s="252"/>
      <c r="YS90" s="252"/>
      <c r="YT90" s="252"/>
      <c r="YU90" s="252"/>
      <c r="YV90" s="252"/>
      <c r="YW90" s="252"/>
      <c r="YX90" s="252"/>
      <c r="YY90" s="252"/>
      <c r="YZ90" s="252"/>
      <c r="ZA90" s="252"/>
      <c r="ZB90" s="252"/>
      <c r="ZC90" s="252"/>
      <c r="ZD90" s="252"/>
      <c r="ZE90" s="252"/>
      <c r="ZF90" s="252"/>
      <c r="ZG90" s="252"/>
      <c r="ZH90" s="252"/>
      <c r="ZI90" s="252"/>
      <c r="ZJ90" s="252"/>
      <c r="ZK90" s="252"/>
      <c r="ZL90" s="252"/>
      <c r="ZM90" s="252"/>
      <c r="ZN90" s="252"/>
      <c r="ZO90" s="252"/>
      <c r="ZP90" s="252"/>
      <c r="ZQ90" s="252"/>
      <c r="ZR90" s="252"/>
      <c r="ZS90" s="252"/>
      <c r="ZT90" s="252"/>
      <c r="ZU90" s="252"/>
      <c r="ZV90" s="252"/>
      <c r="ZW90" s="252"/>
      <c r="ZX90" s="252"/>
      <c r="ZY90" s="252"/>
      <c r="ZZ90" s="252"/>
      <c r="AAA90" s="252"/>
      <c r="AAB90" s="252"/>
      <c r="AAC90" s="252"/>
      <c r="AAD90" s="252"/>
      <c r="AAE90" s="252"/>
      <c r="AAF90" s="252"/>
      <c r="AAG90" s="252"/>
      <c r="AAH90" s="252"/>
      <c r="AAI90" s="252"/>
      <c r="AAJ90" s="252"/>
      <c r="AAK90" s="252"/>
      <c r="AAL90" s="252"/>
      <c r="AAM90" s="252"/>
      <c r="AAN90" s="252"/>
      <c r="AAO90" s="252"/>
      <c r="AAP90" s="252"/>
      <c r="AAQ90" s="252"/>
      <c r="AAR90" s="252"/>
      <c r="AAS90" s="252"/>
      <c r="AAT90" s="252"/>
      <c r="AAU90" s="252"/>
      <c r="AAV90" s="252"/>
      <c r="AAW90" s="252"/>
      <c r="AAX90" s="252"/>
      <c r="AAY90" s="252"/>
      <c r="AAZ90" s="252"/>
      <c r="ABA90" s="252"/>
      <c r="ABB90" s="252"/>
      <c r="ABC90" s="252"/>
      <c r="ABD90" s="252"/>
      <c r="ABE90" s="252"/>
      <c r="ABF90" s="252"/>
      <c r="ABG90" s="252"/>
      <c r="ABH90" s="252"/>
      <c r="ABI90" s="252"/>
      <c r="ABJ90" s="252"/>
      <c r="ABK90" s="252"/>
      <c r="ABL90" s="252"/>
      <c r="ABM90" s="252"/>
      <c r="ABN90" s="252"/>
      <c r="ABO90" s="252"/>
      <c r="ABP90" s="252"/>
      <c r="ABQ90" s="252"/>
      <c r="ABR90" s="252"/>
      <c r="ABS90" s="252"/>
      <c r="ABT90" s="252"/>
      <c r="ABU90" s="252"/>
      <c r="ABV90" s="252"/>
      <c r="ABW90" s="252"/>
      <c r="ABX90" s="252"/>
      <c r="ABY90" s="252"/>
      <c r="ABZ90" s="252"/>
      <c r="ACA90" s="252"/>
      <c r="ACB90" s="252"/>
      <c r="ACC90" s="252"/>
      <c r="ACD90" s="252"/>
      <c r="ACE90" s="252"/>
      <c r="ACF90" s="252"/>
      <c r="ACG90" s="252"/>
      <c r="ACH90" s="252"/>
      <c r="ACI90" s="252"/>
      <c r="ACJ90" s="252"/>
      <c r="ACK90" s="252"/>
      <c r="ACL90" s="252"/>
      <c r="ACM90" s="252"/>
      <c r="ACN90" s="252"/>
      <c r="ACO90" s="252"/>
      <c r="ACP90" s="252"/>
      <c r="ACQ90" s="252"/>
      <c r="ACR90" s="252"/>
      <c r="ACS90" s="252"/>
      <c r="ACT90" s="252"/>
      <c r="ACU90" s="252"/>
      <c r="ACV90" s="252"/>
      <c r="ACW90" s="252"/>
      <c r="ACX90" s="252"/>
      <c r="ACY90" s="252"/>
      <c r="ACZ90" s="252"/>
      <c r="ADA90" s="252"/>
      <c r="ADB90" s="252"/>
      <c r="ADC90" s="252"/>
      <c r="ADD90" s="252"/>
      <c r="ADE90" s="252"/>
      <c r="ADF90" s="252"/>
      <c r="ADG90" s="252"/>
      <c r="ADH90" s="252"/>
      <c r="ADI90" s="252"/>
      <c r="ADJ90" s="252"/>
      <c r="ADK90" s="252"/>
      <c r="ADL90" s="252"/>
      <c r="ADM90" s="252"/>
      <c r="ADN90" s="252"/>
      <c r="ADO90" s="252"/>
      <c r="ADP90" s="252"/>
      <c r="ADQ90" s="252"/>
      <c r="ADR90" s="252"/>
      <c r="ADS90" s="252"/>
      <c r="ADT90" s="252"/>
      <c r="ADU90" s="252"/>
      <c r="ADV90" s="252"/>
      <c r="ADW90" s="252"/>
      <c r="ADX90" s="252"/>
      <c r="ADY90" s="252"/>
      <c r="ADZ90" s="252"/>
      <c r="AEA90" s="252"/>
      <c r="AEB90" s="252"/>
      <c r="AEC90" s="252"/>
      <c r="AED90" s="252"/>
      <c r="AEE90" s="252"/>
      <c r="AEF90" s="252"/>
      <c r="AEG90" s="252"/>
      <c r="AEH90" s="252"/>
      <c r="AEI90" s="252"/>
      <c r="AEJ90" s="252"/>
      <c r="AEK90" s="252"/>
      <c r="AEL90" s="252"/>
      <c r="AEM90" s="252"/>
      <c r="AEN90" s="252"/>
      <c r="AEO90" s="252"/>
      <c r="AEP90" s="252"/>
      <c r="AEQ90" s="252"/>
      <c r="AER90" s="252"/>
      <c r="AES90" s="252"/>
      <c r="AET90" s="252"/>
      <c r="AEU90" s="252"/>
      <c r="AEV90" s="252"/>
      <c r="AEW90" s="252"/>
      <c r="AEX90" s="252"/>
      <c r="AEY90" s="252"/>
      <c r="AEZ90" s="252"/>
      <c r="AFA90" s="252"/>
      <c r="AFB90" s="252"/>
      <c r="AFC90" s="252"/>
      <c r="AFD90" s="252"/>
      <c r="AFE90" s="252"/>
      <c r="AFF90" s="252"/>
      <c r="AFG90" s="252"/>
      <c r="AFH90" s="252"/>
      <c r="AFI90" s="252"/>
      <c r="AFJ90" s="252"/>
      <c r="AFK90" s="252"/>
      <c r="AFL90" s="252"/>
      <c r="AFM90" s="252"/>
      <c r="AFN90" s="252"/>
      <c r="AFO90" s="252"/>
      <c r="AFP90" s="252"/>
      <c r="AFQ90" s="252"/>
      <c r="AFR90" s="252"/>
      <c r="AFS90" s="252"/>
      <c r="AFT90" s="252"/>
      <c r="AFU90" s="252"/>
      <c r="AFV90" s="252"/>
      <c r="AFW90" s="252"/>
      <c r="AFX90" s="252"/>
      <c r="AFY90" s="252"/>
      <c r="AFZ90" s="252"/>
      <c r="AGA90" s="252"/>
      <c r="AGB90" s="252"/>
      <c r="AGC90" s="252"/>
      <c r="AGD90" s="252"/>
      <c r="AGE90" s="252"/>
      <c r="AGF90" s="252"/>
      <c r="AGG90" s="252"/>
      <c r="AGH90" s="252"/>
      <c r="AGI90" s="252"/>
      <c r="AGJ90" s="252"/>
      <c r="AGK90" s="252"/>
      <c r="AGL90" s="252"/>
      <c r="AGM90" s="252"/>
      <c r="AGN90" s="252"/>
      <c r="AGO90" s="252"/>
      <c r="AGP90" s="252"/>
      <c r="AGQ90" s="252"/>
      <c r="AGR90" s="252"/>
      <c r="AGS90" s="252"/>
      <c r="AGT90" s="252"/>
      <c r="AGU90" s="252"/>
      <c r="AGV90" s="252"/>
      <c r="AGW90" s="252"/>
      <c r="AGX90" s="252"/>
      <c r="AGY90" s="252"/>
      <c r="AGZ90" s="252"/>
      <c r="AHA90" s="252"/>
      <c r="AHB90" s="252"/>
      <c r="AHC90" s="252"/>
      <c r="AHD90" s="252"/>
      <c r="AHE90" s="252"/>
      <c r="AHF90" s="252"/>
      <c r="AHG90" s="252"/>
      <c r="AHH90" s="252"/>
      <c r="AHI90" s="252"/>
      <c r="AHJ90" s="252"/>
      <c r="AHK90" s="252"/>
      <c r="AHL90" s="252"/>
      <c r="AHM90" s="252"/>
      <c r="AHN90" s="252"/>
      <c r="AHO90" s="252"/>
      <c r="AHP90" s="252"/>
    </row>
    <row r="91" spans="1:900" x14ac:dyDescent="0.45">
      <c r="A91" s="18">
        <v>44256</v>
      </c>
      <c r="B91" s="16">
        <v>82</v>
      </c>
      <c r="C91" s="20">
        <f>'Daily Feed Intake'!F89</f>
        <v>127.35562857748569</v>
      </c>
      <c r="D91" s="174">
        <f>C91/F90*100</f>
        <v>1.5159224958181896</v>
      </c>
      <c r="E91" s="170">
        <v>1.35</v>
      </c>
      <c r="F91" s="175">
        <f>F90-Dead!C89+'Theoritical Daily Growth'!C91/'Theoritical Daily Growth'!E91</f>
        <v>8495.5340630815281</v>
      </c>
      <c r="G91" s="21">
        <f>F91/Dead!B90</f>
        <v>169.91068126163057</v>
      </c>
      <c r="H91" s="20">
        <f>'Daily Feed Intake'!J89</f>
        <v>126.32785668857325</v>
      </c>
      <c r="I91" s="174">
        <f t="shared" si="38"/>
        <v>1.3132906406593798</v>
      </c>
      <c r="J91" s="170">
        <v>1.2</v>
      </c>
      <c r="K91" s="175">
        <f>K90-Dead!E89+'Theoritical Daily Growth'!H91/'Theoritical Daily Growth'!J91</f>
        <v>9724.458242527031</v>
      </c>
      <c r="L91" s="21">
        <f>K91/Dead!D89</f>
        <v>194.48916485054062</v>
      </c>
      <c r="M91" s="20">
        <f>'Daily Feed Intake'!N89</f>
        <v>130</v>
      </c>
      <c r="N91" s="174">
        <f t="shared" si="39"/>
        <v>1.3564681260627647</v>
      </c>
      <c r="O91" s="170">
        <v>1.2</v>
      </c>
      <c r="P91" s="175">
        <f>P90-Dead!G89+'Theoritical Daily Growth'!M91/'Theoritical Daily Growth'!O91</f>
        <v>9692.0454384849163</v>
      </c>
      <c r="Q91" s="21">
        <f>P91/Dead!F89</f>
        <v>193.84090876969833</v>
      </c>
      <c r="R91" s="19">
        <f t="shared" si="21"/>
        <v>186.08025162728984</v>
      </c>
      <c r="S91" s="20">
        <f>'Daily Feed Intake'!R89</f>
        <v>130</v>
      </c>
      <c r="T91" s="175">
        <f t="shared" si="22"/>
        <v>1.4128969130411884</v>
      </c>
      <c r="U91" s="176">
        <v>1.3</v>
      </c>
      <c r="V91" s="175">
        <f>V90-Dead!I89+'Theoritical Daily Growth'!S91/'Theoritical Daily Growth'!U91</f>
        <v>9300.9543513108583</v>
      </c>
      <c r="W91" s="21">
        <f>V91/Dead!H89</f>
        <v>186.01908702621716</v>
      </c>
      <c r="X91" s="20">
        <f>'Daily Feed Intake'!V89</f>
        <v>129.89693909100279</v>
      </c>
      <c r="Y91" s="175">
        <f t="shared" si="23"/>
        <v>1.4041289580550131</v>
      </c>
      <c r="Z91" s="176">
        <v>1.2</v>
      </c>
      <c r="AA91" s="175">
        <f>AA90-Dead!K89+'Theoritical Daily Growth'!X91/'Theoritical Daily Growth'!Z91</f>
        <v>9359.3164729121563</v>
      </c>
      <c r="AB91" s="21">
        <f>AA91/Dead!J89</f>
        <v>187.18632945824314</v>
      </c>
      <c r="AC91" s="20">
        <f>'Daily Feed Intake'!Z89</f>
        <v>128.95908481912809</v>
      </c>
      <c r="AD91" s="175">
        <f t="shared" si="24"/>
        <v>1.3610681989196649</v>
      </c>
      <c r="AE91" s="176">
        <v>1.2</v>
      </c>
      <c r="AF91" s="175">
        <f>AF90-Dead!M89+'Theoritical Daily Growth'!AC91/'Theoritical Daily Growth'!AE91</f>
        <v>9582.3096276065844</v>
      </c>
      <c r="AG91" s="21">
        <f>AF91/Dead!L89</f>
        <v>191.64619255213168</v>
      </c>
      <c r="AH91" s="72">
        <f t="shared" si="25"/>
        <v>188.28386967886399</v>
      </c>
      <c r="AI91" s="20">
        <f>'Daily Feed Intake'!AH89</f>
        <v>119.30922328107388</v>
      </c>
      <c r="AJ91" s="175">
        <f t="shared" si="26"/>
        <v>1.2758558544412502</v>
      </c>
      <c r="AK91" s="176">
        <v>1.2</v>
      </c>
      <c r="AL91" s="175">
        <f>AL90-Dead!O89+'Theoritical Daily Growth'!AI91/'Theoritical Daily Growth'!AK91</f>
        <v>9450.7333478498476</v>
      </c>
      <c r="AM91" s="21">
        <f>AL91/Dead!N89</f>
        <v>189.01466695699696</v>
      </c>
      <c r="AN91" s="20">
        <f>'Daily Feed Intake'!AL89</f>
        <v>127.70399426170714</v>
      </c>
      <c r="AO91" s="175">
        <f t="shared" si="27"/>
        <v>1.3546602759674422</v>
      </c>
      <c r="AP91" s="176">
        <v>1.2</v>
      </c>
      <c r="AQ91" s="175">
        <f>AQ90-Dead!Q89+'Theoritical Daily Growth'!AN91/'Theoritical Daily Growth'!AP91</f>
        <v>9533.4325479045001</v>
      </c>
      <c r="AR91" s="21">
        <f>AQ91/Dead!P89</f>
        <v>190.66865095809001</v>
      </c>
      <c r="AS91" s="20">
        <f>'Daily Feed Intake'!AP89</f>
        <v>121.40392317962412</v>
      </c>
      <c r="AT91" s="175">
        <f t="shared" si="28"/>
        <v>1.3437026147450082</v>
      </c>
      <c r="AU91" s="176">
        <v>1.2</v>
      </c>
      <c r="AV91" s="175">
        <f>AV90-Dead!S89+'Theoritical Daily Growth'!AS91/'Theoritical Daily Growth'!AU91</f>
        <v>9136.1991044469596</v>
      </c>
      <c r="AW91" s="21">
        <f>AV91/Dead!R89</f>
        <v>182.72398208893918</v>
      </c>
      <c r="AX91" s="72">
        <f t="shared" si="29"/>
        <v>187.46910000134207</v>
      </c>
      <c r="AY91" s="20">
        <f>'Daily Feed Intake'!AP89</f>
        <v>121.40392317962412</v>
      </c>
      <c r="AZ91" s="175">
        <f t="shared" si="30"/>
        <v>1.3583784459801873</v>
      </c>
      <c r="BA91" s="176">
        <v>1.2</v>
      </c>
      <c r="BB91" s="175">
        <f>BB90-Dead!U89+'Theoritical Daily Growth'!AY91/'Theoritical Daily Growth'!BA91</f>
        <v>9038.5852445733071</v>
      </c>
      <c r="BC91" s="21">
        <f>BB91/Dead!T89</f>
        <v>180.77170489146613</v>
      </c>
      <c r="BD91" s="20">
        <f>'Daily Feed Intake'!AT89</f>
        <v>123.64280579233851</v>
      </c>
      <c r="BE91" s="175">
        <f t="shared" si="31"/>
        <v>1.388242167457487</v>
      </c>
      <c r="BF91" s="176">
        <v>1.2</v>
      </c>
      <c r="BG91" s="175">
        <f>BG90-Dead!W89+'Theoritical Daily Growth'!BD91/'Theoritical Daily Growth'!BF91</f>
        <v>9009.4648731642174</v>
      </c>
      <c r="BH91" s="21">
        <f>BG91/Dead!V89</f>
        <v>180.18929746328433</v>
      </c>
      <c r="BI91" s="20">
        <f>'Daily Feed Intake'!AX89</f>
        <v>129.39406388004519</v>
      </c>
      <c r="BJ91" s="175">
        <f t="shared" si="32"/>
        <v>1.386251893365489</v>
      </c>
      <c r="BK91" s="176">
        <v>1.2</v>
      </c>
      <c r="BL91" s="175">
        <f>BL90-Dead!Y89+'Theoritical Daily Growth'!BI91/'Theoritical Daily Growth'!BK91</f>
        <v>9441.9230413200512</v>
      </c>
      <c r="BM91" s="21">
        <f>BL91/Dead!X89</f>
        <v>188.83846082640102</v>
      </c>
      <c r="BN91" s="72">
        <f t="shared" si="33"/>
        <v>183.2664877270505</v>
      </c>
      <c r="BO91" s="20">
        <f>'Daily Feed Intake'!BB89</f>
        <v>127.22511395276889</v>
      </c>
      <c r="BP91" s="175">
        <f t="shared" si="34"/>
        <v>1.3665401908911272</v>
      </c>
      <c r="BQ91" s="176">
        <v>1.2</v>
      </c>
      <c r="BR91" s="175">
        <f>BR90-Dead!AA89+'Theoritical Daily Growth'!BO91/'Theoritical Daily Growth'!BQ91</f>
        <v>9416.0371869306709</v>
      </c>
      <c r="BS91" s="21">
        <f>BR91/Dead!Z89</f>
        <v>188.32074373861343</v>
      </c>
      <c r="BT91" s="20">
        <f>'Daily Feed Intake'!BF89</f>
        <v>118.25057543570176</v>
      </c>
      <c r="BU91" s="175">
        <f t="shared" si="35"/>
        <v>1.4138253666257945</v>
      </c>
      <c r="BV91" s="176">
        <v>1.2</v>
      </c>
      <c r="BW91" s="175">
        <f>BW90-Dead!AC89+'Theoritical Daily Growth'!BT91/'Theoritical Daily Growth'!BV91</f>
        <v>8462.4163719019634</v>
      </c>
      <c r="BX91" s="21">
        <f>BW91/Dead!AB89</f>
        <v>169.24832743803927</v>
      </c>
      <c r="BY91" s="20">
        <f>'Daily Feed Intake'!BJ89</f>
        <v>118.08552645147984</v>
      </c>
      <c r="BZ91" s="175">
        <f t="shared" si="36"/>
        <v>1.5031666715939249</v>
      </c>
      <c r="CA91" s="176">
        <v>1.35</v>
      </c>
      <c r="CB91" s="175">
        <f>CB90-Dead!AE90+'Theoritical Daily Growth'!BY91/'Theoritical Daily Growth'!CA91</f>
        <v>7943.2547317994522</v>
      </c>
      <c r="CC91" s="21">
        <f>CB91/Dead!AD89</f>
        <v>158.86509463598904</v>
      </c>
      <c r="CD91" s="72">
        <f t="shared" si="37"/>
        <v>172.14472193754725</v>
      </c>
    </row>
    <row r="92" spans="1:900" s="276" customFormat="1" x14ac:dyDescent="0.45">
      <c r="A92" s="265">
        <v>44257</v>
      </c>
      <c r="B92" s="266">
        <v>83</v>
      </c>
      <c r="C92" s="267">
        <f>'Daily Feed Intake'!F90</f>
        <v>130</v>
      </c>
      <c r="D92" s="268">
        <f t="shared" si="20"/>
        <v>1.5302157467054636</v>
      </c>
      <c r="E92" s="170">
        <v>1.35</v>
      </c>
      <c r="F92" s="175">
        <f>F91-Dead!C90+'Theoritical Daily Growth'!C92/'Theoritical Daily Growth'!E92</f>
        <v>8591.8303593778237</v>
      </c>
      <c r="G92" s="271">
        <f>F92/Dead!B91</f>
        <v>171.83660718755647</v>
      </c>
      <c r="H92" s="267">
        <f>'Daily Feed Intake'!J90</f>
        <v>124.2187831248675</v>
      </c>
      <c r="I92" s="268">
        <f t="shared" si="38"/>
        <v>1.277385125493506</v>
      </c>
      <c r="J92" s="269">
        <v>1.2</v>
      </c>
      <c r="K92" s="270">
        <f>K91-Dead!E90+'Theoritical Daily Growth'!H92/'Theoritical Daily Growth'!J92</f>
        <v>9827.9738951310865</v>
      </c>
      <c r="L92" s="271">
        <f>K92/Dead!D90</f>
        <v>196.55947790262172</v>
      </c>
      <c r="M92" s="267">
        <f>'Daily Feed Intake'!N90</f>
        <v>122.94477422090311</v>
      </c>
      <c r="N92" s="268">
        <f t="shared" si="39"/>
        <v>1.2685121525815106</v>
      </c>
      <c r="O92" s="269">
        <v>1.2</v>
      </c>
      <c r="P92" s="270">
        <f>P91-Dead!G90+'Theoritical Daily Growth'!M92/'Theoritical Daily Growth'!O92</f>
        <v>9794.4994170023347</v>
      </c>
      <c r="Q92" s="271">
        <f>P92/Dead!F90</f>
        <v>195.8899883400467</v>
      </c>
      <c r="R92" s="272">
        <f t="shared" si="21"/>
        <v>188.09535781007494</v>
      </c>
      <c r="S92" s="267">
        <f>'Daily Feed Intake'!R90</f>
        <v>129.83510254560446</v>
      </c>
      <c r="T92" s="270">
        <f t="shared" si="22"/>
        <v>1.3959331230058747</v>
      </c>
      <c r="U92" s="273">
        <v>1.3</v>
      </c>
      <c r="V92" s="270">
        <f>V91-Dead!I90+'Theoritical Daily Growth'!S92/'Theoritical Daily Growth'!U92</f>
        <v>9400.8275071151693</v>
      </c>
      <c r="W92" s="271">
        <f>V92/Dead!H90</f>
        <v>188.01655014230337</v>
      </c>
      <c r="X92" s="267">
        <f>'Daily Feed Intake'!V90</f>
        <v>113.09801092445636</v>
      </c>
      <c r="Y92" s="270">
        <f t="shared" si="23"/>
        <v>1.2084003276498445</v>
      </c>
      <c r="Z92" s="273">
        <v>1.2</v>
      </c>
      <c r="AA92" s="270">
        <f>AA91-Dead!K90+'Theoritical Daily Growth'!X92/'Theoritical Daily Growth'!Z92</f>
        <v>9453.5648153492039</v>
      </c>
      <c r="AB92" s="271">
        <f>AA92/Dead!J90</f>
        <v>189.07129630698407</v>
      </c>
      <c r="AC92" s="267">
        <f>'Daily Feed Intake'!Z90</f>
        <v>119.14768628259301</v>
      </c>
      <c r="AD92" s="270">
        <f t="shared" si="24"/>
        <v>1.2434130278918263</v>
      </c>
      <c r="AE92" s="273">
        <v>1.2</v>
      </c>
      <c r="AF92" s="270">
        <f>AF91-Dead!M90+'Theoritical Daily Growth'!AC92/'Theoritical Daily Growth'!AE92</f>
        <v>9681.5993661754128</v>
      </c>
      <c r="AG92" s="271">
        <f>AF92/Dead!L90</f>
        <v>193.63198732350827</v>
      </c>
      <c r="AH92" s="274">
        <f t="shared" si="25"/>
        <v>190.23994459093191</v>
      </c>
      <c r="AI92" s="267">
        <f>'Daily Feed Intake'!AH90</f>
        <v>124.89548724254534</v>
      </c>
      <c r="AJ92" s="270">
        <f t="shared" si="26"/>
        <v>1.3215428120290849</v>
      </c>
      <c r="AK92" s="273">
        <v>1.2</v>
      </c>
      <c r="AL92" s="270">
        <f>AL91-Dead!O90+'Theoritical Daily Growth'!AI92/'Theoritical Daily Growth'!AK92</f>
        <v>9554.812920551969</v>
      </c>
      <c r="AM92" s="271">
        <f>AL92/Dead!N90</f>
        <v>191.09625841103937</v>
      </c>
      <c r="AN92" s="267">
        <f>'Daily Feed Intake'!AL90</f>
        <v>103.50368377907571</v>
      </c>
      <c r="AO92" s="270">
        <f t="shared" si="27"/>
        <v>1.0856916777769239</v>
      </c>
      <c r="AP92" s="273">
        <v>1.2</v>
      </c>
      <c r="AQ92" s="270">
        <f>AQ91-Dead!Q90+'Theoritical Daily Growth'!AN92/'Theoritical Daily Growth'!AP92</f>
        <v>9619.6856177203972</v>
      </c>
      <c r="AR92" s="271">
        <f>AQ92/Dead!P90</f>
        <v>192.39371235440794</v>
      </c>
      <c r="AS92" s="267">
        <f>'Daily Feed Intake'!AP90</f>
        <v>92.575742014994347</v>
      </c>
      <c r="AT92" s="270">
        <f t="shared" si="28"/>
        <v>1.0132850757371736</v>
      </c>
      <c r="AU92" s="273">
        <v>1.2</v>
      </c>
      <c r="AV92" s="270">
        <f>AV91-Dead!S90+'Theoritical Daily Growth'!AS92/'Theoritical Daily Growth'!AU92</f>
        <v>9213.3455561261217</v>
      </c>
      <c r="AW92" s="271">
        <f>AV92/Dead!R90</f>
        <v>184.26691112252243</v>
      </c>
      <c r="AX92" s="274">
        <f t="shared" si="29"/>
        <v>189.25229396265658</v>
      </c>
      <c r="AY92" s="267">
        <f>'Daily Feed Intake'!AP90</f>
        <v>92.575742014994347</v>
      </c>
      <c r="AZ92" s="270">
        <f t="shared" si="30"/>
        <v>1.0242282338441857</v>
      </c>
      <c r="BA92" s="273">
        <v>1.2</v>
      </c>
      <c r="BB92" s="270">
        <f>BB91-Dead!U90+'Theoritical Daily Growth'!AY92/'Theoritical Daily Growth'!BA92</f>
        <v>9115.7316962524692</v>
      </c>
      <c r="BC92" s="271">
        <f>BB92/Dead!T90</f>
        <v>182.31463392504938</v>
      </c>
      <c r="BD92" s="267">
        <f>'Daily Feed Intake'!AT90</f>
        <v>101.22316935401048</v>
      </c>
      <c r="BE92" s="270">
        <f t="shared" si="31"/>
        <v>1.1235203286658673</v>
      </c>
      <c r="BF92" s="273">
        <v>1.2</v>
      </c>
      <c r="BG92" s="270">
        <f>BG91-Dead!W90+'Theoritical Daily Growth'!BD92/'Theoritical Daily Growth'!BF92</f>
        <v>9093.8175142925593</v>
      </c>
      <c r="BH92" s="271">
        <f>BG92/Dead!V90</f>
        <v>181.87635028585117</v>
      </c>
      <c r="BI92" s="267">
        <f>'Daily Feed Intake'!AX90</f>
        <v>104.91013659237959</v>
      </c>
      <c r="BJ92" s="270">
        <f t="shared" si="32"/>
        <v>1.1111098463021614</v>
      </c>
      <c r="BK92" s="273">
        <v>1.2</v>
      </c>
      <c r="BL92" s="270">
        <f>BL91-Dead!Y90+'Theoritical Daily Growth'!BI92/'Theoritical Daily Growth'!BK92</f>
        <v>9529.348155147034</v>
      </c>
      <c r="BM92" s="271">
        <f>BL92/Dead!X90</f>
        <v>190.58696310294067</v>
      </c>
      <c r="BN92" s="274">
        <f t="shared" si="33"/>
        <v>184.92598243794706</v>
      </c>
      <c r="BO92" s="267">
        <f>'Daily Feed Intake'!BB90</f>
        <v>110.88526451479839</v>
      </c>
      <c r="BP92" s="270">
        <f t="shared" si="34"/>
        <v>1.177621352947773</v>
      </c>
      <c r="BQ92" s="273">
        <v>1.2</v>
      </c>
      <c r="BR92" s="270">
        <f>BR91-Dead!AA90+'Theoritical Daily Growth'!BO92/'Theoritical Daily Growth'!BQ92</f>
        <v>9508.4415740263357</v>
      </c>
      <c r="BS92" s="271">
        <f>BR92/Dead!Z90</f>
        <v>190.16883148052671</v>
      </c>
      <c r="BT92" s="267">
        <f>'Daily Feed Intake'!BF90</f>
        <v>94.411312777147572</v>
      </c>
      <c r="BU92" s="270">
        <f t="shared" si="35"/>
        <v>1.1156543075642618</v>
      </c>
      <c r="BV92" s="273">
        <v>1.2</v>
      </c>
      <c r="BW92" s="270">
        <f>BW91-Dead!AC90+'Theoritical Daily Growth'!BT92/'Theoritical Daily Growth'!BV92</f>
        <v>8541.092465882919</v>
      </c>
      <c r="BX92" s="271">
        <f>BW92/Dead!AB90</f>
        <v>170.82184931765838</v>
      </c>
      <c r="BY92" s="267">
        <f>'Daily Feed Intake'!BJ90</f>
        <v>98.97079096627823</v>
      </c>
      <c r="BZ92" s="270">
        <f t="shared" si="36"/>
        <v>1.2459727694501062</v>
      </c>
      <c r="CA92" s="176">
        <v>1.35</v>
      </c>
      <c r="CB92" s="270">
        <f>CB91-Dead!AE91+'Theoritical Daily Growth'!BY92/'Theoritical Daily Growth'!CA92</f>
        <v>8016.5664288115104</v>
      </c>
      <c r="CC92" s="271">
        <f>CB92/Dead!AD90</f>
        <v>160.33132857623022</v>
      </c>
      <c r="CD92" s="274">
        <f t="shared" si="37"/>
        <v>173.77400312480509</v>
      </c>
      <c r="CE92" s="275"/>
      <c r="CF92" s="275"/>
      <c r="CG92" s="275"/>
      <c r="CH92" s="275"/>
      <c r="CI92" s="275"/>
      <c r="CJ92" s="275"/>
      <c r="CK92" s="275"/>
      <c r="CL92" s="275"/>
      <c r="CM92" s="275"/>
      <c r="CN92" s="275"/>
      <c r="CO92" s="275"/>
      <c r="CP92" s="275"/>
      <c r="CQ92" s="275"/>
      <c r="CR92" s="275"/>
      <c r="CS92" s="275"/>
      <c r="CT92" s="275"/>
      <c r="CU92" s="275"/>
      <c r="CV92" s="275"/>
      <c r="CW92" s="275"/>
      <c r="CX92" s="275"/>
      <c r="CY92" s="275"/>
      <c r="CZ92" s="275"/>
      <c r="DA92" s="275"/>
      <c r="DB92" s="275"/>
      <c r="DC92" s="275"/>
      <c r="DD92" s="275"/>
      <c r="DE92" s="275"/>
      <c r="DF92" s="275"/>
      <c r="DG92" s="275"/>
      <c r="DH92" s="275"/>
      <c r="DI92" s="275"/>
      <c r="DJ92" s="275"/>
      <c r="DK92" s="275"/>
      <c r="DL92" s="275"/>
      <c r="DM92" s="275"/>
      <c r="DN92" s="275"/>
      <c r="DO92" s="275"/>
      <c r="DP92" s="275"/>
      <c r="DQ92" s="275"/>
      <c r="DR92" s="275"/>
      <c r="DS92" s="275"/>
      <c r="DT92" s="275"/>
      <c r="DU92" s="275"/>
      <c r="DV92" s="275"/>
      <c r="DW92" s="275"/>
      <c r="DX92" s="275"/>
      <c r="DY92" s="275"/>
      <c r="DZ92" s="275"/>
      <c r="EA92" s="275"/>
      <c r="EB92" s="275"/>
      <c r="EC92" s="275"/>
      <c r="ED92" s="275"/>
      <c r="EE92" s="275"/>
      <c r="EF92" s="275"/>
      <c r="EG92" s="275"/>
      <c r="EH92" s="275"/>
      <c r="EI92" s="275"/>
      <c r="EJ92" s="275"/>
      <c r="EK92" s="275"/>
      <c r="EL92" s="275"/>
      <c r="EM92" s="275"/>
      <c r="EN92" s="275"/>
      <c r="EO92" s="275"/>
      <c r="EP92" s="275"/>
      <c r="EQ92" s="275"/>
      <c r="ER92" s="275"/>
      <c r="ES92" s="275"/>
      <c r="ET92" s="275"/>
      <c r="EU92" s="275"/>
      <c r="EV92" s="275"/>
      <c r="EW92" s="275"/>
      <c r="EX92" s="275"/>
      <c r="EY92" s="275"/>
      <c r="EZ92" s="275"/>
      <c r="FA92" s="275"/>
      <c r="FB92" s="275"/>
      <c r="FC92" s="275"/>
      <c r="FD92" s="275"/>
      <c r="FE92" s="275"/>
      <c r="FF92" s="275"/>
      <c r="FG92" s="275"/>
      <c r="FH92" s="275"/>
      <c r="FI92" s="275"/>
      <c r="FJ92" s="275"/>
      <c r="FK92" s="275"/>
      <c r="FL92" s="275"/>
      <c r="FM92" s="275"/>
      <c r="FN92" s="275"/>
      <c r="FO92" s="275"/>
      <c r="FP92" s="275"/>
      <c r="FQ92" s="275"/>
      <c r="FR92" s="275"/>
      <c r="FS92" s="275"/>
      <c r="FT92" s="275"/>
      <c r="FU92" s="275"/>
      <c r="FV92" s="275"/>
      <c r="FW92" s="275"/>
      <c r="FX92" s="275"/>
      <c r="FY92" s="275"/>
      <c r="FZ92" s="275"/>
      <c r="GA92" s="275"/>
      <c r="GB92" s="275"/>
      <c r="GC92" s="275"/>
      <c r="GD92" s="275"/>
      <c r="GE92" s="275"/>
      <c r="GF92" s="275"/>
      <c r="GG92" s="275"/>
      <c r="GH92" s="275"/>
      <c r="GI92" s="275"/>
      <c r="GJ92" s="275"/>
      <c r="GK92" s="275"/>
      <c r="GL92" s="275"/>
      <c r="GM92" s="275"/>
      <c r="GN92" s="275"/>
      <c r="GO92" s="275"/>
      <c r="GP92" s="275"/>
      <c r="GQ92" s="275"/>
      <c r="GR92" s="275"/>
      <c r="GS92" s="275"/>
      <c r="GT92" s="275"/>
      <c r="GU92" s="275"/>
      <c r="GV92" s="275"/>
      <c r="GW92" s="275"/>
      <c r="GX92" s="275"/>
      <c r="GY92" s="275"/>
      <c r="GZ92" s="275"/>
      <c r="HA92" s="275"/>
      <c r="HB92" s="275"/>
      <c r="HC92" s="275"/>
      <c r="HD92" s="275"/>
      <c r="HE92" s="275"/>
      <c r="HF92" s="275"/>
      <c r="HG92" s="275"/>
      <c r="HH92" s="275"/>
      <c r="HI92" s="275"/>
      <c r="HJ92" s="275"/>
      <c r="HK92" s="275"/>
      <c r="HL92" s="275"/>
      <c r="HM92" s="275"/>
      <c r="HN92" s="275"/>
      <c r="HO92" s="275"/>
      <c r="HP92" s="275"/>
      <c r="HQ92" s="275"/>
      <c r="HR92" s="275"/>
      <c r="HS92" s="275"/>
      <c r="HT92" s="275"/>
      <c r="HU92" s="275"/>
      <c r="HV92" s="275"/>
      <c r="HW92" s="275"/>
      <c r="HX92" s="275"/>
      <c r="HY92" s="275"/>
      <c r="HZ92" s="275"/>
      <c r="IA92" s="275"/>
      <c r="IB92" s="275"/>
      <c r="IC92" s="275"/>
      <c r="ID92" s="275"/>
      <c r="IE92" s="275"/>
      <c r="IF92" s="275"/>
      <c r="IG92" s="275"/>
      <c r="IH92" s="275"/>
      <c r="II92" s="275"/>
      <c r="IJ92" s="275"/>
      <c r="IK92" s="275"/>
      <c r="IL92" s="275"/>
      <c r="IM92" s="275"/>
      <c r="IN92" s="275"/>
      <c r="IO92" s="275"/>
      <c r="IP92" s="275"/>
      <c r="IQ92" s="275"/>
      <c r="IR92" s="275"/>
      <c r="IS92" s="275"/>
      <c r="IT92" s="275"/>
      <c r="IU92" s="275"/>
      <c r="IV92" s="275"/>
      <c r="IW92" s="275"/>
      <c r="IX92" s="275"/>
      <c r="IY92" s="275"/>
      <c r="IZ92" s="275"/>
      <c r="JA92" s="275"/>
      <c r="JB92" s="275"/>
      <c r="JC92" s="275"/>
      <c r="JD92" s="275"/>
      <c r="JE92" s="275"/>
      <c r="JF92" s="275"/>
      <c r="JG92" s="275"/>
      <c r="JH92" s="275"/>
      <c r="JI92" s="275"/>
      <c r="JJ92" s="275"/>
      <c r="JK92" s="275"/>
      <c r="JL92" s="275"/>
      <c r="JM92" s="275"/>
      <c r="JN92" s="275"/>
      <c r="JO92" s="275"/>
      <c r="JP92" s="275"/>
      <c r="JQ92" s="275"/>
      <c r="JR92" s="275"/>
      <c r="JS92" s="275"/>
      <c r="JT92" s="275"/>
      <c r="JU92" s="275"/>
      <c r="JV92" s="275"/>
      <c r="JW92" s="275"/>
      <c r="JX92" s="275"/>
      <c r="JY92" s="275"/>
      <c r="JZ92" s="275"/>
      <c r="KA92" s="275"/>
      <c r="KB92" s="275"/>
      <c r="KC92" s="275"/>
      <c r="KD92" s="275"/>
      <c r="KE92" s="275"/>
      <c r="KF92" s="275"/>
      <c r="KG92" s="275"/>
      <c r="KH92" s="275"/>
      <c r="KI92" s="275"/>
      <c r="KJ92" s="275"/>
      <c r="KK92" s="275"/>
      <c r="KL92" s="275"/>
      <c r="KM92" s="275"/>
      <c r="KN92" s="275"/>
      <c r="KO92" s="275"/>
      <c r="KP92" s="275"/>
      <c r="KQ92" s="275"/>
      <c r="KR92" s="275"/>
      <c r="KS92" s="275"/>
      <c r="KT92" s="275"/>
      <c r="KU92" s="275"/>
      <c r="KV92" s="275"/>
      <c r="KW92" s="275"/>
      <c r="KX92" s="275"/>
      <c r="KY92" s="275"/>
      <c r="KZ92" s="275"/>
      <c r="LA92" s="275"/>
      <c r="LB92" s="275"/>
      <c r="LC92" s="275"/>
      <c r="LD92" s="275"/>
      <c r="LE92" s="275"/>
      <c r="LF92" s="275"/>
      <c r="LG92" s="275"/>
      <c r="LH92" s="275"/>
      <c r="LI92" s="275"/>
      <c r="LJ92" s="275"/>
      <c r="LK92" s="275"/>
      <c r="LL92" s="275"/>
      <c r="LM92" s="275"/>
      <c r="LN92" s="275"/>
      <c r="LO92" s="275"/>
      <c r="LP92" s="275"/>
      <c r="LQ92" s="275"/>
      <c r="LR92" s="275"/>
      <c r="LS92" s="275"/>
      <c r="LT92" s="275"/>
      <c r="LU92" s="275"/>
      <c r="LV92" s="275"/>
      <c r="LW92" s="275"/>
      <c r="LX92" s="275"/>
      <c r="LY92" s="275"/>
      <c r="LZ92" s="275"/>
      <c r="MA92" s="275"/>
      <c r="MB92" s="275"/>
      <c r="MC92" s="275"/>
      <c r="MD92" s="275"/>
      <c r="ME92" s="275"/>
      <c r="MF92" s="275"/>
      <c r="MG92" s="275"/>
      <c r="MH92" s="275"/>
      <c r="MI92" s="275"/>
      <c r="MJ92" s="275"/>
      <c r="MK92" s="275"/>
      <c r="ML92" s="275"/>
      <c r="MM92" s="275"/>
      <c r="MN92" s="275"/>
      <c r="MO92" s="275"/>
      <c r="MP92" s="275"/>
      <c r="MQ92" s="275"/>
      <c r="MR92" s="275"/>
      <c r="MS92" s="275"/>
      <c r="MT92" s="275"/>
      <c r="MU92" s="275"/>
      <c r="MV92" s="275"/>
      <c r="MW92" s="275"/>
      <c r="MX92" s="275"/>
      <c r="MY92" s="275"/>
      <c r="MZ92" s="275"/>
      <c r="NA92" s="275"/>
      <c r="NB92" s="275"/>
      <c r="NC92" s="275"/>
      <c r="ND92" s="275"/>
      <c r="NE92" s="275"/>
      <c r="NF92" s="275"/>
      <c r="NG92" s="275"/>
      <c r="NH92" s="275"/>
      <c r="NI92" s="275"/>
      <c r="NJ92" s="275"/>
      <c r="NK92" s="275"/>
      <c r="NL92" s="275"/>
      <c r="NM92" s="275"/>
      <c r="NN92" s="275"/>
      <c r="NO92" s="275"/>
      <c r="NP92" s="275"/>
      <c r="NQ92" s="275"/>
      <c r="NR92" s="275"/>
      <c r="NS92" s="275"/>
      <c r="NT92" s="275"/>
      <c r="NU92" s="275"/>
      <c r="NV92" s="275"/>
      <c r="NW92" s="275"/>
      <c r="NX92" s="275"/>
      <c r="NY92" s="275"/>
      <c r="NZ92" s="275"/>
      <c r="OA92" s="275"/>
      <c r="OB92" s="275"/>
      <c r="OC92" s="275"/>
      <c r="OD92" s="275"/>
      <c r="OE92" s="275"/>
      <c r="OF92" s="275"/>
      <c r="OG92" s="275"/>
      <c r="OH92" s="275"/>
      <c r="OI92" s="275"/>
      <c r="OJ92" s="275"/>
      <c r="OK92" s="275"/>
      <c r="OL92" s="275"/>
      <c r="OM92" s="275"/>
      <c r="ON92" s="275"/>
      <c r="OO92" s="275"/>
      <c r="OP92" s="275"/>
      <c r="OQ92" s="275"/>
      <c r="OR92" s="275"/>
      <c r="OS92" s="275"/>
      <c r="OT92" s="275"/>
      <c r="OU92" s="275"/>
      <c r="OV92" s="275"/>
      <c r="OW92" s="275"/>
      <c r="OX92" s="275"/>
      <c r="OY92" s="275"/>
      <c r="OZ92" s="275"/>
      <c r="PA92" s="275"/>
      <c r="PB92" s="275"/>
      <c r="PC92" s="275"/>
      <c r="PD92" s="275"/>
      <c r="PE92" s="275"/>
      <c r="PF92" s="275"/>
      <c r="PG92" s="275"/>
      <c r="PH92" s="275"/>
      <c r="PI92" s="275"/>
      <c r="PJ92" s="275"/>
      <c r="PK92" s="275"/>
      <c r="PL92" s="275"/>
      <c r="PM92" s="275"/>
      <c r="PN92" s="275"/>
      <c r="PO92" s="275"/>
      <c r="PP92" s="275"/>
      <c r="PQ92" s="275"/>
      <c r="PR92" s="275"/>
      <c r="PS92" s="275"/>
      <c r="PT92" s="275"/>
      <c r="PU92" s="275"/>
      <c r="PV92" s="275"/>
      <c r="PW92" s="275"/>
      <c r="PX92" s="275"/>
      <c r="PY92" s="275"/>
      <c r="PZ92" s="275"/>
      <c r="QA92" s="275"/>
      <c r="QB92" s="275"/>
      <c r="QC92" s="275"/>
      <c r="QD92" s="275"/>
      <c r="QE92" s="275"/>
      <c r="QF92" s="275"/>
      <c r="QG92" s="275"/>
      <c r="QH92" s="275"/>
      <c r="QI92" s="275"/>
      <c r="QJ92" s="275"/>
      <c r="QK92" s="275"/>
      <c r="QL92" s="275"/>
      <c r="QM92" s="275"/>
      <c r="QN92" s="275"/>
      <c r="QO92" s="275"/>
      <c r="QP92" s="275"/>
      <c r="QQ92" s="275"/>
      <c r="QR92" s="275"/>
      <c r="QS92" s="275"/>
      <c r="QT92" s="275"/>
      <c r="QU92" s="275"/>
      <c r="QV92" s="275"/>
      <c r="QW92" s="275"/>
      <c r="QX92" s="275"/>
      <c r="QY92" s="275"/>
      <c r="QZ92" s="275"/>
      <c r="RA92" s="275"/>
      <c r="RB92" s="275"/>
      <c r="RC92" s="275"/>
      <c r="RD92" s="275"/>
      <c r="RE92" s="275"/>
      <c r="RF92" s="275"/>
      <c r="RG92" s="275"/>
      <c r="RH92" s="275"/>
      <c r="RI92" s="275"/>
      <c r="RJ92" s="275"/>
      <c r="RK92" s="275"/>
      <c r="RL92" s="275"/>
      <c r="RM92" s="275"/>
      <c r="RN92" s="275"/>
      <c r="RO92" s="275"/>
      <c r="RP92" s="275"/>
      <c r="RQ92" s="275"/>
      <c r="RR92" s="275"/>
      <c r="RS92" s="275"/>
      <c r="RT92" s="275"/>
      <c r="RU92" s="275"/>
      <c r="RV92" s="275"/>
      <c r="RW92" s="275"/>
      <c r="RX92" s="275"/>
      <c r="RY92" s="275"/>
      <c r="RZ92" s="275"/>
      <c r="SA92" s="275"/>
      <c r="SB92" s="275"/>
      <c r="SC92" s="275"/>
      <c r="SD92" s="275"/>
      <c r="SE92" s="275"/>
      <c r="SF92" s="275"/>
      <c r="SG92" s="275"/>
      <c r="SH92" s="275"/>
      <c r="SI92" s="275"/>
      <c r="SJ92" s="275"/>
      <c r="SK92" s="275"/>
      <c r="SL92" s="275"/>
      <c r="SM92" s="275"/>
      <c r="SN92" s="275"/>
      <c r="SO92" s="275"/>
      <c r="SP92" s="275"/>
      <c r="SQ92" s="275"/>
      <c r="SR92" s="275"/>
      <c r="SS92" s="275"/>
      <c r="ST92" s="275"/>
      <c r="SU92" s="275"/>
      <c r="SV92" s="275"/>
      <c r="SW92" s="275"/>
      <c r="SX92" s="275"/>
      <c r="SY92" s="275"/>
      <c r="SZ92" s="275"/>
      <c r="TA92" s="275"/>
      <c r="TB92" s="275"/>
      <c r="TC92" s="275"/>
      <c r="TD92" s="275"/>
      <c r="TE92" s="275"/>
      <c r="TF92" s="275"/>
      <c r="TG92" s="275"/>
      <c r="TH92" s="275"/>
      <c r="TI92" s="275"/>
      <c r="TJ92" s="275"/>
      <c r="TK92" s="275"/>
      <c r="TL92" s="275"/>
      <c r="TM92" s="275"/>
      <c r="TN92" s="275"/>
      <c r="TO92" s="275"/>
      <c r="TP92" s="275"/>
      <c r="TQ92" s="275"/>
      <c r="TR92" s="275"/>
      <c r="TS92" s="275"/>
      <c r="TT92" s="275"/>
      <c r="TU92" s="275"/>
      <c r="TV92" s="275"/>
      <c r="TW92" s="275"/>
      <c r="TX92" s="275"/>
      <c r="TY92" s="275"/>
      <c r="TZ92" s="275"/>
      <c r="UA92" s="275"/>
      <c r="UB92" s="275"/>
      <c r="UC92" s="275"/>
      <c r="UD92" s="275"/>
      <c r="UE92" s="275"/>
      <c r="UF92" s="275"/>
      <c r="UG92" s="275"/>
      <c r="UH92" s="275"/>
      <c r="UI92" s="275"/>
      <c r="UJ92" s="275"/>
      <c r="UK92" s="275"/>
      <c r="UL92" s="275"/>
      <c r="UM92" s="275"/>
      <c r="UN92" s="275"/>
      <c r="UO92" s="275"/>
      <c r="UP92" s="275"/>
      <c r="UQ92" s="275"/>
      <c r="UR92" s="275"/>
      <c r="US92" s="275"/>
      <c r="UT92" s="275"/>
      <c r="UU92" s="275"/>
      <c r="UV92" s="275"/>
      <c r="UW92" s="275"/>
      <c r="UX92" s="275"/>
      <c r="UY92" s="275"/>
      <c r="UZ92" s="275"/>
      <c r="VA92" s="275"/>
      <c r="VB92" s="275"/>
      <c r="VC92" s="275"/>
      <c r="VD92" s="275"/>
      <c r="VE92" s="275"/>
      <c r="VF92" s="275"/>
      <c r="VG92" s="275"/>
      <c r="VH92" s="275"/>
      <c r="VI92" s="275"/>
      <c r="VJ92" s="275"/>
      <c r="VK92" s="275"/>
      <c r="VL92" s="275"/>
      <c r="VM92" s="275"/>
      <c r="VN92" s="275"/>
      <c r="VO92" s="275"/>
      <c r="VP92" s="275"/>
      <c r="VQ92" s="275"/>
      <c r="VR92" s="275"/>
      <c r="VS92" s="275"/>
      <c r="VT92" s="275"/>
      <c r="VU92" s="275"/>
      <c r="VV92" s="275"/>
      <c r="VW92" s="275"/>
      <c r="VX92" s="275"/>
      <c r="VY92" s="275"/>
      <c r="VZ92" s="275"/>
      <c r="WA92" s="275"/>
      <c r="WB92" s="275"/>
      <c r="WC92" s="275"/>
      <c r="WD92" s="275"/>
      <c r="WE92" s="275"/>
      <c r="WF92" s="275"/>
      <c r="WG92" s="275"/>
      <c r="WH92" s="275"/>
      <c r="WI92" s="275"/>
      <c r="WJ92" s="275"/>
      <c r="WK92" s="275"/>
      <c r="WL92" s="275"/>
      <c r="WM92" s="275"/>
      <c r="WN92" s="275"/>
      <c r="WO92" s="275"/>
      <c r="WP92" s="275"/>
      <c r="WQ92" s="275"/>
      <c r="WR92" s="275"/>
      <c r="WS92" s="275"/>
      <c r="WT92" s="275"/>
      <c r="WU92" s="275"/>
      <c r="WV92" s="275"/>
      <c r="WW92" s="275"/>
      <c r="WX92" s="275"/>
      <c r="WY92" s="275"/>
      <c r="WZ92" s="275"/>
      <c r="XA92" s="275"/>
      <c r="XB92" s="275"/>
      <c r="XC92" s="275"/>
      <c r="XD92" s="275"/>
      <c r="XE92" s="275"/>
      <c r="XF92" s="275"/>
      <c r="XG92" s="275"/>
      <c r="XH92" s="275"/>
      <c r="XI92" s="275"/>
      <c r="XJ92" s="275"/>
      <c r="XK92" s="275"/>
      <c r="XL92" s="275"/>
      <c r="XM92" s="275"/>
      <c r="XN92" s="275"/>
      <c r="XO92" s="275"/>
      <c r="XP92" s="275"/>
      <c r="XQ92" s="275"/>
      <c r="XR92" s="275"/>
      <c r="XS92" s="275"/>
      <c r="XT92" s="275"/>
      <c r="XU92" s="275"/>
      <c r="XV92" s="275"/>
      <c r="XW92" s="275"/>
      <c r="XX92" s="275"/>
      <c r="XY92" s="275"/>
      <c r="XZ92" s="275"/>
      <c r="YA92" s="275"/>
      <c r="YB92" s="275"/>
      <c r="YC92" s="275"/>
      <c r="YD92" s="275"/>
      <c r="YE92" s="275"/>
      <c r="YF92" s="275"/>
      <c r="YG92" s="275"/>
      <c r="YH92" s="275"/>
      <c r="YI92" s="275"/>
      <c r="YJ92" s="275"/>
      <c r="YK92" s="275"/>
      <c r="YL92" s="275"/>
      <c r="YM92" s="275"/>
      <c r="YN92" s="275"/>
      <c r="YO92" s="275"/>
      <c r="YP92" s="275"/>
      <c r="YQ92" s="275"/>
      <c r="YR92" s="275"/>
      <c r="YS92" s="275"/>
      <c r="YT92" s="275"/>
      <c r="YU92" s="275"/>
      <c r="YV92" s="275"/>
      <c r="YW92" s="275"/>
      <c r="YX92" s="275"/>
      <c r="YY92" s="275"/>
      <c r="YZ92" s="275"/>
      <c r="ZA92" s="275"/>
      <c r="ZB92" s="275"/>
      <c r="ZC92" s="275"/>
      <c r="ZD92" s="275"/>
      <c r="ZE92" s="275"/>
      <c r="ZF92" s="275"/>
      <c r="ZG92" s="275"/>
      <c r="ZH92" s="275"/>
      <c r="ZI92" s="275"/>
      <c r="ZJ92" s="275"/>
      <c r="ZK92" s="275"/>
      <c r="ZL92" s="275"/>
      <c r="ZM92" s="275"/>
      <c r="ZN92" s="275"/>
      <c r="ZO92" s="275"/>
      <c r="ZP92" s="275"/>
      <c r="ZQ92" s="275"/>
      <c r="ZR92" s="275"/>
      <c r="ZS92" s="275"/>
      <c r="ZT92" s="275"/>
      <c r="ZU92" s="275"/>
      <c r="ZV92" s="275"/>
      <c r="ZW92" s="275"/>
      <c r="ZX92" s="275"/>
      <c r="ZY92" s="275"/>
      <c r="ZZ92" s="275"/>
      <c r="AAA92" s="275"/>
      <c r="AAB92" s="275"/>
      <c r="AAC92" s="275"/>
      <c r="AAD92" s="275"/>
      <c r="AAE92" s="275"/>
      <c r="AAF92" s="275"/>
      <c r="AAG92" s="275"/>
      <c r="AAH92" s="275"/>
      <c r="AAI92" s="275"/>
      <c r="AAJ92" s="275"/>
      <c r="AAK92" s="275"/>
      <c r="AAL92" s="275"/>
      <c r="AAM92" s="275"/>
      <c r="AAN92" s="275"/>
      <c r="AAO92" s="275"/>
      <c r="AAP92" s="275"/>
      <c r="AAQ92" s="275"/>
      <c r="AAR92" s="275"/>
      <c r="AAS92" s="275"/>
      <c r="AAT92" s="275"/>
      <c r="AAU92" s="275"/>
      <c r="AAV92" s="275"/>
      <c r="AAW92" s="275"/>
      <c r="AAX92" s="275"/>
      <c r="AAY92" s="275"/>
      <c r="AAZ92" s="275"/>
      <c r="ABA92" s="275"/>
      <c r="ABB92" s="275"/>
      <c r="ABC92" s="275"/>
      <c r="ABD92" s="275"/>
      <c r="ABE92" s="275"/>
      <c r="ABF92" s="275"/>
      <c r="ABG92" s="275"/>
      <c r="ABH92" s="275"/>
      <c r="ABI92" s="275"/>
      <c r="ABJ92" s="275"/>
      <c r="ABK92" s="275"/>
      <c r="ABL92" s="275"/>
      <c r="ABM92" s="275"/>
      <c r="ABN92" s="275"/>
      <c r="ABO92" s="275"/>
      <c r="ABP92" s="275"/>
      <c r="ABQ92" s="275"/>
      <c r="ABR92" s="275"/>
      <c r="ABS92" s="275"/>
      <c r="ABT92" s="275"/>
      <c r="ABU92" s="275"/>
      <c r="ABV92" s="275"/>
      <c r="ABW92" s="275"/>
      <c r="ABX92" s="275"/>
      <c r="ABY92" s="275"/>
      <c r="ABZ92" s="275"/>
      <c r="ACA92" s="275"/>
      <c r="ACB92" s="275"/>
      <c r="ACC92" s="275"/>
      <c r="ACD92" s="275"/>
      <c r="ACE92" s="275"/>
      <c r="ACF92" s="275"/>
      <c r="ACG92" s="275"/>
      <c r="ACH92" s="275"/>
      <c r="ACI92" s="275"/>
      <c r="ACJ92" s="275"/>
      <c r="ACK92" s="275"/>
      <c r="ACL92" s="275"/>
      <c r="ACM92" s="275"/>
      <c r="ACN92" s="275"/>
      <c r="ACO92" s="275"/>
      <c r="ACP92" s="275"/>
      <c r="ACQ92" s="275"/>
      <c r="ACR92" s="275"/>
      <c r="ACS92" s="275"/>
      <c r="ACT92" s="275"/>
      <c r="ACU92" s="275"/>
      <c r="ACV92" s="275"/>
      <c r="ACW92" s="275"/>
      <c r="ACX92" s="275"/>
      <c r="ACY92" s="275"/>
      <c r="ACZ92" s="275"/>
      <c r="ADA92" s="275"/>
      <c r="ADB92" s="275"/>
      <c r="ADC92" s="275"/>
      <c r="ADD92" s="275"/>
      <c r="ADE92" s="275"/>
      <c r="ADF92" s="275"/>
      <c r="ADG92" s="275"/>
      <c r="ADH92" s="275"/>
      <c r="ADI92" s="275"/>
      <c r="ADJ92" s="275"/>
      <c r="ADK92" s="275"/>
      <c r="ADL92" s="275"/>
      <c r="ADM92" s="275"/>
      <c r="ADN92" s="275"/>
      <c r="ADO92" s="275"/>
      <c r="ADP92" s="275"/>
      <c r="ADQ92" s="275"/>
      <c r="ADR92" s="275"/>
      <c r="ADS92" s="275"/>
      <c r="ADT92" s="275"/>
      <c r="ADU92" s="275"/>
      <c r="ADV92" s="275"/>
      <c r="ADW92" s="275"/>
      <c r="ADX92" s="275"/>
      <c r="ADY92" s="275"/>
      <c r="ADZ92" s="275"/>
      <c r="AEA92" s="275"/>
      <c r="AEB92" s="275"/>
      <c r="AEC92" s="275"/>
      <c r="AED92" s="275"/>
      <c r="AEE92" s="275"/>
      <c r="AEF92" s="275"/>
      <c r="AEG92" s="275"/>
      <c r="AEH92" s="275"/>
      <c r="AEI92" s="275"/>
      <c r="AEJ92" s="275"/>
      <c r="AEK92" s="275"/>
      <c r="AEL92" s="275"/>
      <c r="AEM92" s="275"/>
      <c r="AEN92" s="275"/>
      <c r="AEO92" s="275"/>
      <c r="AEP92" s="275"/>
      <c r="AEQ92" s="275"/>
      <c r="AER92" s="275"/>
      <c r="AES92" s="275"/>
      <c r="AET92" s="275"/>
      <c r="AEU92" s="275"/>
      <c r="AEV92" s="275"/>
      <c r="AEW92" s="275"/>
      <c r="AEX92" s="275"/>
      <c r="AEY92" s="275"/>
      <c r="AEZ92" s="275"/>
      <c r="AFA92" s="275"/>
      <c r="AFB92" s="275"/>
      <c r="AFC92" s="275"/>
      <c r="AFD92" s="275"/>
      <c r="AFE92" s="275"/>
      <c r="AFF92" s="275"/>
      <c r="AFG92" s="275"/>
      <c r="AFH92" s="275"/>
      <c r="AFI92" s="275"/>
      <c r="AFJ92" s="275"/>
      <c r="AFK92" s="275"/>
      <c r="AFL92" s="275"/>
      <c r="AFM92" s="275"/>
      <c r="AFN92" s="275"/>
      <c r="AFO92" s="275"/>
      <c r="AFP92" s="275"/>
      <c r="AFQ92" s="275"/>
      <c r="AFR92" s="275"/>
      <c r="AFS92" s="275"/>
      <c r="AFT92" s="275"/>
      <c r="AFU92" s="275"/>
      <c r="AFV92" s="275"/>
      <c r="AFW92" s="275"/>
      <c r="AFX92" s="275"/>
      <c r="AFY92" s="275"/>
      <c r="AFZ92" s="275"/>
      <c r="AGA92" s="275"/>
      <c r="AGB92" s="275"/>
      <c r="AGC92" s="275"/>
      <c r="AGD92" s="275"/>
      <c r="AGE92" s="275"/>
      <c r="AGF92" s="275"/>
      <c r="AGG92" s="275"/>
      <c r="AGH92" s="275"/>
      <c r="AGI92" s="275"/>
      <c r="AGJ92" s="275"/>
      <c r="AGK92" s="275"/>
      <c r="AGL92" s="275"/>
      <c r="AGM92" s="275"/>
      <c r="AGN92" s="275"/>
      <c r="AGO92" s="275"/>
      <c r="AGP92" s="275"/>
      <c r="AGQ92" s="275"/>
      <c r="AGR92" s="275"/>
      <c r="AGS92" s="275"/>
      <c r="AGT92" s="275"/>
      <c r="AGU92" s="275"/>
      <c r="AGV92" s="275"/>
      <c r="AGW92" s="275"/>
      <c r="AGX92" s="275"/>
      <c r="AGY92" s="275"/>
      <c r="AGZ92" s="275"/>
      <c r="AHA92" s="275"/>
      <c r="AHB92" s="275"/>
      <c r="AHC92" s="275"/>
      <c r="AHD92" s="275"/>
      <c r="AHE92" s="275"/>
      <c r="AHF92" s="275"/>
      <c r="AHG92" s="275"/>
      <c r="AHH92" s="275"/>
      <c r="AHI92" s="275"/>
      <c r="AHJ92" s="275"/>
      <c r="AHK92" s="275"/>
      <c r="AHL92" s="275"/>
      <c r="AHM92" s="275"/>
      <c r="AHN92" s="275"/>
      <c r="AHO92" s="275"/>
      <c r="AHP92" s="275"/>
    </row>
    <row r="93" spans="1:900" x14ac:dyDescent="0.45">
      <c r="A93" s="18">
        <v>44258</v>
      </c>
      <c r="B93" s="16">
        <v>84</v>
      </c>
      <c r="C93" s="20">
        <f>'Daily Feed Intake'!F91</f>
        <v>77.49798600805596</v>
      </c>
      <c r="D93" s="174">
        <f t="shared" si="20"/>
        <v>0.90199623091333903</v>
      </c>
      <c r="E93" s="170">
        <v>1.35</v>
      </c>
      <c r="F93" s="175">
        <f>F92-Dead!C91+'Theoritical Daily Growth'!C93/'Theoritical Daily Growth'!E93</f>
        <v>8649.2362749393469</v>
      </c>
      <c r="G93" s="21">
        <f>F93/Dead!B92</f>
        <v>172.98472549878693</v>
      </c>
      <c r="H93" s="20">
        <f>'Daily Feed Intake'!J91</f>
        <v>121.88488446046216</v>
      </c>
      <c r="I93" s="174">
        <f t="shared" si="38"/>
        <v>1.2401832337064469</v>
      </c>
      <c r="J93" s="170">
        <v>1.2</v>
      </c>
      <c r="K93" s="175">
        <f>K92-Dead!E91+'Theoritical Daily Growth'!H93/'Theoritical Daily Growth'!J93</f>
        <v>9929.5446321814725</v>
      </c>
      <c r="L93" s="21">
        <f>K93/Dead!D91</f>
        <v>198.59089264362945</v>
      </c>
      <c r="M93" s="20">
        <f>'Daily Feed Intake'!N91</f>
        <v>123.95113419546321</v>
      </c>
      <c r="N93" s="174">
        <f t="shared" si="39"/>
        <v>1.2655178066609063</v>
      </c>
      <c r="O93" s="170">
        <v>1.2</v>
      </c>
      <c r="P93" s="175">
        <f>P92-Dead!G91+'Theoritical Daily Growth'!M93/'Theoritical Daily Growth'!O93</f>
        <v>9897.7920288318874</v>
      </c>
      <c r="Q93" s="21">
        <f>P93/Dead!F91</f>
        <v>197.95584057663774</v>
      </c>
      <c r="R93" s="19">
        <f t="shared" si="21"/>
        <v>189.84381957301807</v>
      </c>
      <c r="S93" s="20">
        <f>'Daily Feed Intake'!R91</f>
        <v>123.4556322786767</v>
      </c>
      <c r="T93" s="175">
        <f t="shared" si="22"/>
        <v>1.3132421819806535</v>
      </c>
      <c r="U93" s="176">
        <v>1.3</v>
      </c>
      <c r="V93" s="175">
        <f>V92-Dead!I91+'Theoritical Daily Growth'!S93/'Theoritical Daily Growth'!U93</f>
        <v>9495.793378098766</v>
      </c>
      <c r="W93" s="21">
        <f>V93/Dead!H91</f>
        <v>189.91586756197532</v>
      </c>
      <c r="X93" s="20">
        <f>'Daily Feed Intake'!V91</f>
        <v>100.27723384520252</v>
      </c>
      <c r="Y93" s="175">
        <f t="shared" si="23"/>
        <v>1.060734609682775</v>
      </c>
      <c r="Z93" s="176">
        <v>1.2</v>
      </c>
      <c r="AA93" s="175">
        <f>AA92-Dead!K91+'Theoritical Daily Growth'!X93/'Theoritical Daily Growth'!Z93</f>
        <v>9537.1291768868723</v>
      </c>
      <c r="AB93" s="21">
        <f>AA93/Dead!J91</f>
        <v>190.74258353773746</v>
      </c>
      <c r="AC93" s="20">
        <f>'Daily Feed Intake'!Z91</f>
        <v>118.28197464701638</v>
      </c>
      <c r="AD93" s="175">
        <f t="shared" si="24"/>
        <v>1.22171936860203</v>
      </c>
      <c r="AE93" s="176">
        <v>1.2</v>
      </c>
      <c r="AF93" s="175">
        <f>AF92-Dead!M91+'Theoritical Daily Growth'!AC93/'Theoritical Daily Growth'!AE93</f>
        <v>9780.16767838126</v>
      </c>
      <c r="AG93" s="21">
        <f>AF93/Dead!L91</f>
        <v>195.60335356762519</v>
      </c>
      <c r="AH93" s="72">
        <f t="shared" si="25"/>
        <v>192.087268222446</v>
      </c>
      <c r="AI93" s="20">
        <f>'Daily Feed Intake'!AH91</f>
        <v>106.81444205348907</v>
      </c>
      <c r="AJ93" s="175">
        <f t="shared" si="26"/>
        <v>1.1179124378640219</v>
      </c>
      <c r="AK93" s="176">
        <v>1.2</v>
      </c>
      <c r="AL93" s="175">
        <f>AL92-Dead!O91+'Theoritical Daily Growth'!AI93/'Theoritical Daily Growth'!AK93</f>
        <v>9643.8249555965431</v>
      </c>
      <c r="AM93" s="21">
        <f>AL93/Dead!N91</f>
        <v>192.87649911193085</v>
      </c>
      <c r="AN93" s="20">
        <f>'Daily Feed Intake'!AL91</f>
        <v>124.25998565426785</v>
      </c>
      <c r="AO93" s="175">
        <f t="shared" si="27"/>
        <v>1.2917260562587292</v>
      </c>
      <c r="AP93" s="176">
        <v>1.2</v>
      </c>
      <c r="AQ93" s="175">
        <f>AQ92-Dead!Q91+'Theoritical Daily Growth'!AN93/'Theoritical Daily Growth'!AP93</f>
        <v>9723.2356057656198</v>
      </c>
      <c r="AR93" s="21">
        <f>AQ93/Dead!P91</f>
        <v>194.46471211531241</v>
      </c>
      <c r="AS93" s="20">
        <f>'Daily Feed Intake'!AP91</f>
        <v>64.353496970319398</v>
      </c>
      <c r="AT93" s="175">
        <f t="shared" si="28"/>
        <v>0.69848131255133028</v>
      </c>
      <c r="AU93" s="176">
        <v>1.2</v>
      </c>
      <c r="AV93" s="175">
        <f>AV92-Dead!S91+'Theoritical Daily Growth'!AS93/'Theoritical Daily Growth'!AU93</f>
        <v>9266.9734702680544</v>
      </c>
      <c r="AW93" s="21">
        <f>AV93/Dead!R91</f>
        <v>185.33946940536109</v>
      </c>
      <c r="AX93" s="72">
        <f t="shared" si="29"/>
        <v>190.89356021086812</v>
      </c>
      <c r="AY93" s="20">
        <f>'Daily Feed Intake'!AP91</f>
        <v>64.353496970319398</v>
      </c>
      <c r="AZ93" s="175">
        <f t="shared" si="30"/>
        <v>0.70596085004098463</v>
      </c>
      <c r="BA93" s="176">
        <v>1.2</v>
      </c>
      <c r="BB93" s="175">
        <f>BB92-Dead!U91+'Theoritical Daily Growth'!AY93/'Theoritical Daily Growth'!BA93</f>
        <v>9169.3596103944019</v>
      </c>
      <c r="BC93" s="21">
        <f>BB93/Dead!T91</f>
        <v>183.38719220788803</v>
      </c>
      <c r="BD93" s="20">
        <f>'Daily Feed Intake'!AT91</f>
        <v>92.164937865872446</v>
      </c>
      <c r="BE93" s="175">
        <f t="shared" si="31"/>
        <v>1.0134900741192439</v>
      </c>
      <c r="BF93" s="176">
        <v>1.2</v>
      </c>
      <c r="BG93" s="175">
        <f>BG92-Dead!W91+'Theoritical Daily Growth'!BD93/'Theoritical Daily Growth'!BF93</f>
        <v>9170.6216291807868</v>
      </c>
      <c r="BH93" s="21">
        <f>BG93/Dead!V91</f>
        <v>183.41243258361573</v>
      </c>
      <c r="BI93" s="20">
        <f>'Daily Feed Intake'!AX91</f>
        <v>122.89308822019102</v>
      </c>
      <c r="BJ93" s="175">
        <f t="shared" si="32"/>
        <v>1.2896274353646473</v>
      </c>
      <c r="BK93" s="176">
        <v>1.2</v>
      </c>
      <c r="BL93" s="175">
        <f>BL92-Dead!Y91+'Theoritical Daily Growth'!BI93/'Theoritical Daily Growth'!BK93</f>
        <v>9631.7590619971925</v>
      </c>
      <c r="BM93" s="21">
        <f>BL93/Dead!X91</f>
        <v>192.63518123994385</v>
      </c>
      <c r="BN93" s="72">
        <f t="shared" si="33"/>
        <v>186.4782686771492</v>
      </c>
      <c r="BO93" s="20">
        <f>'Daily Feed Intake'!BB91</f>
        <v>99.94045374858203</v>
      </c>
      <c r="BP93" s="175">
        <f t="shared" si="34"/>
        <v>1.0510708087178411</v>
      </c>
      <c r="BQ93" s="176">
        <v>1.2</v>
      </c>
      <c r="BR93" s="175">
        <f>BR92-Dead!AA91+'Theoritical Daily Growth'!BO93/'Theoritical Daily Growth'!BQ93</f>
        <v>9591.7252854834878</v>
      </c>
      <c r="BS93" s="21">
        <f>BR93/Dead!Z91</f>
        <v>191.83450570966977</v>
      </c>
      <c r="BT93" s="20">
        <f>'Daily Feed Intake'!BF91</f>
        <v>108.59520985871919</v>
      </c>
      <c r="BU93" s="175">
        <f t="shared" si="35"/>
        <v>1.2714440253691057</v>
      </c>
      <c r="BV93" s="176">
        <v>1.2</v>
      </c>
      <c r="BW93" s="175">
        <f>BW92-Dead!AC91+'Theoritical Daily Growth'!BT93/'Theoritical Daily Growth'!BV93</f>
        <v>8631.5884740985184</v>
      </c>
      <c r="BX93" s="21">
        <f>BW93/Dead!AB91</f>
        <v>172.63176948197037</v>
      </c>
      <c r="BY93" s="20">
        <f>'Daily Feed Intake'!BJ91</f>
        <v>108.48173868206662</v>
      </c>
      <c r="BZ93" s="175">
        <f t="shared" si="36"/>
        <v>1.3532194817494887</v>
      </c>
      <c r="CA93" s="176">
        <v>1.35</v>
      </c>
      <c r="CB93" s="175">
        <f>CB92-Dead!AE92+'Theoritical Daily Growth'!BY93/'Theoritical Daily Growth'!CA93</f>
        <v>8096.9232722797078</v>
      </c>
      <c r="CC93" s="21">
        <f>CB93/Dead!AD91</f>
        <v>161.93846544559415</v>
      </c>
      <c r="CD93" s="72">
        <f t="shared" si="37"/>
        <v>175.46824687907807</v>
      </c>
    </row>
    <row r="94" spans="1:900" x14ac:dyDescent="0.45">
      <c r="A94" s="18">
        <v>44259</v>
      </c>
      <c r="B94" s="16">
        <v>85</v>
      </c>
      <c r="C94" s="20">
        <f>'Daily Feed Intake'!F92</f>
        <v>126.26362094551622</v>
      </c>
      <c r="D94" s="174">
        <f t="shared" si="20"/>
        <v>1.4598239304822511</v>
      </c>
      <c r="E94" s="170">
        <v>1.35</v>
      </c>
      <c r="F94" s="175">
        <f>F93-Dead!C92+'Theoritical Daily Growth'!C94/'Theoritical Daily Growth'!E94</f>
        <v>8742.7648830471371</v>
      </c>
      <c r="G94" s="21">
        <f>F94/Dead!B93</f>
        <v>174.85529766094274</v>
      </c>
      <c r="H94" s="20">
        <f>'Daily Feed Intake'!J92</f>
        <v>119.54027983888065</v>
      </c>
      <c r="I94" s="174">
        <f t="shared" si="38"/>
        <v>1.2038848131207627</v>
      </c>
      <c r="J94" s="170">
        <v>1.2</v>
      </c>
      <c r="K94" s="175">
        <f>K93-Dead!E92+'Theoritical Daily Growth'!H94/'Theoritical Daily Growth'!J94</f>
        <v>10029.161532047206</v>
      </c>
      <c r="L94" s="21">
        <f>K94/Dead!D92</f>
        <v>200.58323064094412</v>
      </c>
      <c r="M94" s="20">
        <f>'Daily Feed Intake'!N92</f>
        <v>127.88022047911808</v>
      </c>
      <c r="N94" s="174">
        <f t="shared" si="39"/>
        <v>1.2920075518520486</v>
      </c>
      <c r="O94" s="170">
        <v>1.2</v>
      </c>
      <c r="P94" s="175">
        <f>P93-Dead!G92+'Theoritical Daily Growth'!M94/'Theoritical Daily Growth'!O94</f>
        <v>10004.358879231153</v>
      </c>
      <c r="Q94" s="21">
        <f>P94/Dead!F92</f>
        <v>200.08717758462305</v>
      </c>
      <c r="R94" s="19">
        <f t="shared" si="21"/>
        <v>191.84190196217</v>
      </c>
      <c r="S94" s="20">
        <f>'Daily Feed Intake'!R92</f>
        <v>126.53715345769349</v>
      </c>
      <c r="T94" s="175">
        <f t="shared" si="22"/>
        <v>1.3325600970798352</v>
      </c>
      <c r="U94" s="176">
        <v>1.3</v>
      </c>
      <c r="V94" s="175">
        <f>V93-Dead!I92+'Theoritical Daily Growth'!S94/'Theoritical Daily Growth'!U94</f>
        <v>9593.1296499892997</v>
      </c>
      <c r="W94" s="21">
        <f>V94/Dead!H92</f>
        <v>191.86259299978599</v>
      </c>
      <c r="X94" s="20">
        <f>'Daily Feed Intake'!V92</f>
        <v>94.413068123260842</v>
      </c>
      <c r="Y94" s="175">
        <f t="shared" si="23"/>
        <v>0.98995270350400488</v>
      </c>
      <c r="Z94" s="176">
        <v>1.2</v>
      </c>
      <c r="AA94" s="175">
        <f>AA93-Dead!K92+'Theoritical Daily Growth'!X94/'Theoritical Daily Growth'!Z94</f>
        <v>9615.8067336562563</v>
      </c>
      <c r="AB94" s="21">
        <f>AA94/Dead!J92</f>
        <v>192.31613467312513</v>
      </c>
      <c r="AC94" s="20">
        <f>'Daily Feed Intake'!Z92</f>
        <v>123.85756982376584</v>
      </c>
      <c r="AD94" s="175">
        <f t="shared" si="24"/>
        <v>1.266415606529415</v>
      </c>
      <c r="AE94" s="176">
        <v>1.2</v>
      </c>
      <c r="AF94" s="175">
        <f>AF93-Dead!M92+'Theoritical Daily Growth'!AC94/'Theoritical Daily Growth'!AE94</f>
        <v>9883.382319901064</v>
      </c>
      <c r="AG94" s="21">
        <f>AF94/Dead!L92</f>
        <v>197.66764639802128</v>
      </c>
      <c r="AH94" s="72">
        <f t="shared" si="25"/>
        <v>193.94879135697747</v>
      </c>
      <c r="AI94" s="20">
        <f>'Daily Feed Intake'!AH92</f>
        <v>122.54823137616559</v>
      </c>
      <c r="AJ94" s="175">
        <f t="shared" si="26"/>
        <v>1.2707430085097917</v>
      </c>
      <c r="AK94" s="176">
        <v>1.2</v>
      </c>
      <c r="AL94" s="175">
        <f>AL93-Dead!O92+'Theoritical Daily Growth'!AI94/'Theoritical Daily Growth'!AK94</f>
        <v>9745.9484817433477</v>
      </c>
      <c r="AM94" s="21">
        <f>AL94/Dead!N92</f>
        <v>194.91896963486695</v>
      </c>
      <c r="AN94" s="20">
        <f>'Daily Feed Intake'!AL92</f>
        <v>115.13746285480069</v>
      </c>
      <c r="AO94" s="175">
        <f t="shared" si="27"/>
        <v>1.1841476183764099</v>
      </c>
      <c r="AP94" s="176">
        <v>1.2</v>
      </c>
      <c r="AQ94" s="175">
        <f>AQ93-Dead!Q92+'Theoritical Daily Growth'!AN94/'Theoritical Daily Growth'!AP94</f>
        <v>9819.1834914779538</v>
      </c>
      <c r="AR94" s="21">
        <f>AQ94/Dead!P92</f>
        <v>196.38366982955907</v>
      </c>
      <c r="AS94" s="20">
        <f>'Daily Feed Intake'!AP92</f>
        <v>97.125397966519472</v>
      </c>
      <c r="AT94" s="175">
        <f t="shared" si="28"/>
        <v>1.0480811052080203</v>
      </c>
      <c r="AU94" s="176">
        <v>1.2</v>
      </c>
      <c r="AV94" s="175">
        <f>AV93-Dead!S92+'Theoritical Daily Growth'!AS94/'Theoritical Daily Growth'!AU94</f>
        <v>9347.9113019068209</v>
      </c>
      <c r="AW94" s="21">
        <f>AV94/Dead!R92</f>
        <v>186.95822603813642</v>
      </c>
      <c r="AX94" s="72">
        <f t="shared" si="29"/>
        <v>192.75362183418747</v>
      </c>
      <c r="AY94" s="20">
        <f>'Daily Feed Intake'!AP92</f>
        <v>97.125397966519472</v>
      </c>
      <c r="AZ94" s="175">
        <f t="shared" si="30"/>
        <v>1.0592386174539163</v>
      </c>
      <c r="BA94" s="176">
        <v>1.2</v>
      </c>
      <c r="BB94" s="175">
        <f>BB93-Dead!U92+'Theoritical Daily Growth'!AY94/'Theoritical Daily Growth'!BA94</f>
        <v>9250.2974420331684</v>
      </c>
      <c r="BC94" s="21">
        <f>BB94/Dead!T92</f>
        <v>185.00594884066336</v>
      </c>
      <c r="BD94" s="20">
        <f>'Daily Feed Intake'!AT92</f>
        <v>114.75916606757728</v>
      </c>
      <c r="BE94" s="175">
        <f t="shared" si="31"/>
        <v>1.2513782675583873</v>
      </c>
      <c r="BF94" s="176">
        <v>1.2</v>
      </c>
      <c r="BG94" s="175">
        <f>BG93-Dead!W92+'Theoritical Daily Growth'!BD94/'Theoritical Daily Growth'!BF94</f>
        <v>9266.2542675704353</v>
      </c>
      <c r="BH94" s="21">
        <f>BG94/Dead!V92</f>
        <v>185.32508535140872</v>
      </c>
      <c r="BI94" s="20">
        <f>'Daily Feed Intake'!AX92</f>
        <v>112.81811646297628</v>
      </c>
      <c r="BJ94" s="175">
        <f t="shared" si="32"/>
        <v>1.1713137313422672</v>
      </c>
      <c r="BK94" s="176">
        <v>1.2</v>
      </c>
      <c r="BL94" s="175">
        <f>BL93-Dead!Y92+'Theoritical Daily Growth'!BI94/'Theoritical Daily Growth'!BK94</f>
        <v>9725.7741590496735</v>
      </c>
      <c r="BM94" s="21">
        <f>BL94/Dead!X92</f>
        <v>194.51548318099347</v>
      </c>
      <c r="BN94" s="72">
        <f t="shared" si="33"/>
        <v>188.28217245768852</v>
      </c>
      <c r="BO94" s="20">
        <f>'Daily Feed Intake'!BB92</f>
        <v>119.30276271011653</v>
      </c>
      <c r="BP94" s="175">
        <f t="shared" si="34"/>
        <v>1.2438092122037132</v>
      </c>
      <c r="BQ94" s="176">
        <v>1.2</v>
      </c>
      <c r="BR94" s="175">
        <f>BR93-Dead!AA92+'Theoritical Daily Growth'!BO94/'Theoritical Daily Growth'!BQ94</f>
        <v>9691.1442544085858</v>
      </c>
      <c r="BS94" s="21">
        <f>BR94/Dead!Z92</f>
        <v>193.82288508817172</v>
      </c>
      <c r="BT94" s="20">
        <f>'Daily Feed Intake'!BF92</f>
        <v>96.288744972671964</v>
      </c>
      <c r="BU94" s="175">
        <f t="shared" si="35"/>
        <v>1.1155391068702258</v>
      </c>
      <c r="BV94" s="176">
        <v>1.2</v>
      </c>
      <c r="BW94" s="175">
        <f>BW93-Dead!AC92+'Theoritical Daily Growth'!BT94/'Theoritical Daily Growth'!BV94</f>
        <v>8711.8290949090788</v>
      </c>
      <c r="BX94" s="21">
        <f>BW94/Dead!AB92</f>
        <v>174.23658189818158</v>
      </c>
      <c r="BY94" s="20">
        <f>'Daily Feed Intake'!BJ92</f>
        <v>105.91316386511292</v>
      </c>
      <c r="BZ94" s="175">
        <f t="shared" si="36"/>
        <v>1.3080667841785392</v>
      </c>
      <c r="CA94" s="176">
        <v>1.35</v>
      </c>
      <c r="CB94" s="175">
        <f>CB93-Dead!AE93+'Theoritical Daily Growth'!BY94/'Theoritical Daily Growth'!CA94</f>
        <v>8175.3774677353467</v>
      </c>
      <c r="CC94" s="21">
        <f>CB94/Dead!AD92</f>
        <v>163.50754935470692</v>
      </c>
      <c r="CD94" s="72">
        <f t="shared" si="37"/>
        <v>177.18900544702009</v>
      </c>
    </row>
    <row r="95" spans="1:900" x14ac:dyDescent="0.45">
      <c r="A95" s="18">
        <v>44260</v>
      </c>
      <c r="B95" s="16">
        <v>86</v>
      </c>
      <c r="C95" s="20">
        <f>'Daily Feed Intake'!F93</f>
        <v>127.07727369090523</v>
      </c>
      <c r="D95" s="174">
        <f t="shared" si="20"/>
        <v>1.4535135668273247</v>
      </c>
      <c r="E95" s="170">
        <v>1.35</v>
      </c>
      <c r="F95" s="175">
        <f>F94-Dead!C93+'Theoritical Daily Growth'!C95/'Theoritical Daily Growth'!E95</f>
        <v>8836.8961968922522</v>
      </c>
      <c r="G95" s="21">
        <f>F95/Dead!B94</f>
        <v>176.73792393784504</v>
      </c>
      <c r="H95" s="20">
        <f>'Daily Feed Intake'!J93</f>
        <v>125.37502649989401</v>
      </c>
      <c r="I95" s="174">
        <f t="shared" si="38"/>
        <v>1.2501047679735775</v>
      </c>
      <c r="J95" s="170">
        <v>1.2</v>
      </c>
      <c r="K95" s="175">
        <f>K94-Dead!E93+'Theoritical Daily Growth'!H95/'Theoritical Daily Growth'!J95</f>
        <v>10133.640720797119</v>
      </c>
      <c r="L95" s="21">
        <f>K95/Dead!D93</f>
        <v>202.67281441594238</v>
      </c>
      <c r="M95" s="20">
        <f>'Daily Feed Intake'!N93</f>
        <v>114.5941276234895</v>
      </c>
      <c r="N95" s="174">
        <f t="shared" si="39"/>
        <v>1.1454419919039949</v>
      </c>
      <c r="O95" s="170">
        <v>1.2</v>
      </c>
      <c r="P95" s="175">
        <f>P94-Dead!G93+'Theoritical Daily Growth'!M95/'Theoritical Daily Growth'!O95</f>
        <v>10099.853985584061</v>
      </c>
      <c r="Q95" s="21">
        <f>P95/Dead!F93</f>
        <v>201.99707971168121</v>
      </c>
      <c r="R95" s="19">
        <f t="shared" si="21"/>
        <v>193.80260602182287</v>
      </c>
      <c r="S95" s="20">
        <f>'Daily Feed Intake'!R93</f>
        <v>128.07276100175204</v>
      </c>
      <c r="T95" s="175">
        <f t="shared" si="22"/>
        <v>1.3350467019060344</v>
      </c>
      <c r="U95" s="176">
        <v>1.3</v>
      </c>
      <c r="V95" s="175">
        <f>V94-Dead!I93+'Theoritical Daily Growth'!S95/'Theoritical Daily Growth'!U95</f>
        <v>9691.647158452186</v>
      </c>
      <c r="W95" s="21">
        <f>V95/Dead!H93</f>
        <v>193.83294316904372</v>
      </c>
      <c r="X95" s="20">
        <f>'Daily Feed Intake'!V93</f>
        <v>126.00123673090796</v>
      </c>
      <c r="Y95" s="175">
        <f t="shared" si="23"/>
        <v>1.3103553370087131</v>
      </c>
      <c r="Z95" s="176">
        <v>1.2</v>
      </c>
      <c r="AA95" s="175">
        <f>AA94-Dead!K93+'Theoritical Daily Growth'!X95/'Theoritical Daily Growth'!Z95</f>
        <v>9720.8077642653461</v>
      </c>
      <c r="AB95" s="21">
        <f>AA95/Dead!J93</f>
        <v>194.41615528530693</v>
      </c>
      <c r="AC95" s="20">
        <f>'Daily Feed Intake'!Z93</f>
        <v>118.37472946511389</v>
      </c>
      <c r="AD95" s="175">
        <f t="shared" si="24"/>
        <v>1.1977147663989069</v>
      </c>
      <c r="AE95" s="176">
        <v>1.2</v>
      </c>
      <c r="AF95" s="175">
        <f>AF94-Dead!M93+'Theoritical Daily Growth'!AC95/'Theoritical Daily Growth'!AE95</f>
        <v>9982.0279277886584</v>
      </c>
      <c r="AG95" s="21">
        <f>AF95/Dead!L93</f>
        <v>199.64055855577317</v>
      </c>
      <c r="AH95" s="72">
        <f t="shared" si="25"/>
        <v>195.96321900337458</v>
      </c>
      <c r="AI95" s="20">
        <f>'Daily Feed Intake'!AH93</f>
        <v>116.55196638999897</v>
      </c>
      <c r="AJ95" s="175">
        <f t="shared" si="26"/>
        <v>1.1959017288910421</v>
      </c>
      <c r="AK95" s="176">
        <v>1.2</v>
      </c>
      <c r="AL95" s="175">
        <f>AL94-Dead!O93+'Theoritical Daily Growth'!AI95/'Theoritical Daily Growth'!AK95</f>
        <v>9843.0751204016797</v>
      </c>
      <c r="AM95" s="21">
        <f>AL95/Dead!N93</f>
        <v>196.8615024080336</v>
      </c>
      <c r="AN95" s="20">
        <f>'Daily Feed Intake'!AL93</f>
        <v>127.34524336509888</v>
      </c>
      <c r="AO95" s="175">
        <f t="shared" si="27"/>
        <v>1.2969025731683446</v>
      </c>
      <c r="AP95" s="176">
        <v>1.2</v>
      </c>
      <c r="AQ95" s="175">
        <f>AQ94-Dead!Q93+'Theoritical Daily Growth'!AN95/'Theoritical Daily Growth'!AP95</f>
        <v>9925.3045276155353</v>
      </c>
      <c r="AR95" s="21">
        <f>AQ95/Dead!P93</f>
        <v>198.5060905523107</v>
      </c>
      <c r="AS95" s="20">
        <f>'Daily Feed Intake'!AP93</f>
        <v>104.62257368799425</v>
      </c>
      <c r="AT95" s="175">
        <f t="shared" si="28"/>
        <v>1.1192080274301808</v>
      </c>
      <c r="AU95" s="176">
        <v>1.2</v>
      </c>
      <c r="AV95" s="175">
        <f>AV94-Dead!S93+'Theoritical Daily Growth'!AS95/'Theoritical Daily Growth'!AU95</f>
        <v>9435.0967799801492</v>
      </c>
      <c r="AW95" s="21">
        <f>AV95/Dead!R93</f>
        <v>188.70193559960299</v>
      </c>
      <c r="AX95" s="72">
        <f t="shared" si="29"/>
        <v>194.68984285331575</v>
      </c>
      <c r="AY95" s="20">
        <f>'Daily Feed Intake'!AP93</f>
        <v>104.62257368799425</v>
      </c>
      <c r="AZ95" s="175">
        <f t="shared" si="30"/>
        <v>1.1310184817689357</v>
      </c>
      <c r="BA95" s="176">
        <v>1.2</v>
      </c>
      <c r="BB95" s="175">
        <f>BB94-Dead!U93+'Theoritical Daily Growth'!AY95/'Theoritical Daily Growth'!BA95</f>
        <v>9337.4829201064967</v>
      </c>
      <c r="BC95" s="21">
        <f>BB95/Dead!T93</f>
        <v>186.74965840212994</v>
      </c>
      <c r="BD95" s="20">
        <f>'Daily Feed Intake'!AT93</f>
        <v>117.20345075485262</v>
      </c>
      <c r="BE95" s="175">
        <f t="shared" si="31"/>
        <v>1.2648417296839705</v>
      </c>
      <c r="BF95" s="176">
        <v>1.2</v>
      </c>
      <c r="BG95" s="175">
        <f>BG94-Dead!W93+'Theoritical Daily Growth'!BD95/'Theoritical Daily Growth'!BF95</f>
        <v>9363.9238098661463</v>
      </c>
      <c r="BH95" s="21">
        <f>BG95/Dead!V93</f>
        <v>187.27847619732293</v>
      </c>
      <c r="BI95" s="20">
        <f>'Daily Feed Intake'!AX93</f>
        <v>127.77138749101366</v>
      </c>
      <c r="BJ95" s="175">
        <f t="shared" si="32"/>
        <v>1.3137400211182619</v>
      </c>
      <c r="BK95" s="176">
        <v>1.2</v>
      </c>
      <c r="BL95" s="175">
        <f>BL94-Dead!Y93+'Theoritical Daily Growth'!BI95/'Theoritical Daily Growth'!BK95</f>
        <v>9832.2503152921854</v>
      </c>
      <c r="BM95" s="21">
        <f>BL95/Dead!X93</f>
        <v>196.64500630584371</v>
      </c>
      <c r="BN95" s="72">
        <f t="shared" si="33"/>
        <v>190.22438030176554</v>
      </c>
      <c r="BO95" s="20">
        <f>'Daily Feed Intake'!BB93</f>
        <v>116.40408992471899</v>
      </c>
      <c r="BP95" s="175">
        <f t="shared" si="34"/>
        <v>1.2011387599742491</v>
      </c>
      <c r="BQ95" s="176">
        <v>1.2</v>
      </c>
      <c r="BR95" s="175">
        <f>BR94-Dead!AA93+'Theoritical Daily Growth'!BO95/'Theoritical Daily Growth'!BQ95</f>
        <v>9788.1476626791846</v>
      </c>
      <c r="BS95" s="21">
        <f>BR95/Dead!Z93</f>
        <v>195.7629532535837</v>
      </c>
      <c r="BT95" s="20">
        <f>'Daily Feed Intake'!BF93</f>
        <v>106.86219552438898</v>
      </c>
      <c r="BU95" s="175">
        <f t="shared" si="35"/>
        <v>1.226633286307647</v>
      </c>
      <c r="BV95" s="176">
        <v>1.2</v>
      </c>
      <c r="BW95" s="175">
        <f>BW94-Dead!AC93+'Theoritical Daily Growth'!BT95/'Theoritical Daily Growth'!BV95</f>
        <v>8800.8809245127359</v>
      </c>
      <c r="BX95" s="21">
        <f>BW95/Dead!AB93</f>
        <v>176.0176184902547</v>
      </c>
      <c r="BY95" s="20">
        <f>'Daily Feed Intake'!BJ93</f>
        <v>109.11098793441271</v>
      </c>
      <c r="BZ95" s="175">
        <f t="shared" si="36"/>
        <v>1.3346293595008456</v>
      </c>
      <c r="CA95" s="176">
        <v>1.35</v>
      </c>
      <c r="CB95" s="175">
        <f>CB94-Dead!AE94+'Theoritical Daily Growth'!BY95/'Theoritical Daily Growth'!CA95</f>
        <v>8256.2004217608373</v>
      </c>
      <c r="CC95" s="21">
        <f>CB95/Dead!AD93</f>
        <v>165.12400843521675</v>
      </c>
      <c r="CD95" s="72">
        <f t="shared" si="37"/>
        <v>178.9681933930184</v>
      </c>
    </row>
    <row r="96" spans="1:900" x14ac:dyDescent="0.45">
      <c r="A96" s="18">
        <v>44261</v>
      </c>
      <c r="B96" s="16">
        <v>87</v>
      </c>
      <c r="C96" s="20">
        <f>'Daily Feed Intake'!F94</f>
        <v>121.38170447318211</v>
      </c>
      <c r="D96" s="174">
        <f t="shared" si="20"/>
        <v>1.3735784801440745</v>
      </c>
      <c r="E96" s="170">
        <v>1.35</v>
      </c>
      <c r="F96" s="175">
        <f>F95-Dead!C94+'Theoritical Daily Growth'!C96/'Theoritical Daily Growth'!E96</f>
        <v>8926.8085705760914</v>
      </c>
      <c r="G96" s="21">
        <f>F96/Dead!B95</f>
        <v>178.53617141152182</v>
      </c>
      <c r="H96" s="20">
        <f>'Daily Feed Intake'!J94</f>
        <v>129.18634725461098</v>
      </c>
      <c r="I96" s="174">
        <f t="shared" si="38"/>
        <v>1.2748265980012867</v>
      </c>
      <c r="J96" s="170">
        <v>1.2</v>
      </c>
      <c r="K96" s="175">
        <f>K95-Dead!E94+'Theoritical Daily Growth'!H96/'Theoritical Daily Growth'!J96</f>
        <v>10241.296010175962</v>
      </c>
      <c r="L96" s="21">
        <f>K96/Dead!D94</f>
        <v>204.82592020351925</v>
      </c>
      <c r="M96" s="20">
        <f>'Daily Feed Intake'!N94</f>
        <v>123.2873648505406</v>
      </c>
      <c r="N96" s="174">
        <f t="shared" si="39"/>
        <v>1.2206846260006703</v>
      </c>
      <c r="O96" s="170">
        <v>1.2</v>
      </c>
      <c r="P96" s="175">
        <f>P95-Dead!G94+'Theoritical Daily Growth'!M96/'Theoritical Daily Growth'!O96</f>
        <v>10202.593456292845</v>
      </c>
      <c r="Q96" s="21">
        <f>P96/Dead!F94</f>
        <v>204.05186912585691</v>
      </c>
      <c r="R96" s="19">
        <f t="shared" si="21"/>
        <v>195.80465358029934</v>
      </c>
      <c r="S96" s="20">
        <f>'Daily Feed Intake'!R94</f>
        <v>128.59837163763785</v>
      </c>
      <c r="T96" s="175">
        <f t="shared" si="22"/>
        <v>1.3268990248524049</v>
      </c>
      <c r="U96" s="176">
        <v>1.3</v>
      </c>
      <c r="V96" s="175">
        <f>V95-Dead!I94+'Theoritical Daily Growth'!S96/'Theoritical Daily Growth'!U96</f>
        <v>9790.5689827888309</v>
      </c>
      <c r="W96" s="21">
        <f>V96/Dead!H94</f>
        <v>195.81137965577662</v>
      </c>
      <c r="X96" s="20">
        <f>'Daily Feed Intake'!V94</f>
        <v>115.21075955889931</v>
      </c>
      <c r="Y96" s="175">
        <f t="shared" si="23"/>
        <v>1.1851973863985408</v>
      </c>
      <c r="Z96" s="176">
        <v>1.2</v>
      </c>
      <c r="AA96" s="175">
        <f>AA95-Dead!K94+'Theoritical Daily Growth'!X96/'Theoritical Daily Growth'!Z96</f>
        <v>9816.8167305644292</v>
      </c>
      <c r="AB96" s="21">
        <f>AA96/Dead!J94</f>
        <v>196.33633461128858</v>
      </c>
      <c r="AC96" s="20">
        <f>'Daily Feed Intake'!Z94</f>
        <v>118.08615891992167</v>
      </c>
      <c r="AD96" s="175">
        <f t="shared" si="24"/>
        <v>1.1829876631699785</v>
      </c>
      <c r="AE96" s="176">
        <v>1.2</v>
      </c>
      <c r="AF96" s="175">
        <f>AF95-Dead!M94+'Theoritical Daily Growth'!AC96/'Theoritical Daily Growth'!AE96</f>
        <v>10080.433060221927</v>
      </c>
      <c r="AG96" s="21">
        <f>AF96/Dead!L94</f>
        <v>201.60866120443853</v>
      </c>
      <c r="AH96" s="72">
        <f t="shared" si="25"/>
        <v>197.9187918238346</v>
      </c>
      <c r="AI96" s="20">
        <f>'Daily Feed Intake'!AH94</f>
        <v>118.73522184650066</v>
      </c>
      <c r="AJ96" s="175">
        <f t="shared" si="26"/>
        <v>1.2062817807861581</v>
      </c>
      <c r="AK96" s="176">
        <v>1.2</v>
      </c>
      <c r="AL96" s="175">
        <f>AL95-Dead!O94+'Theoritical Daily Growth'!AI96/'Theoritical Daily Growth'!AK96</f>
        <v>9942.0211386070969</v>
      </c>
      <c r="AM96" s="21">
        <f>AL96/Dead!N94</f>
        <v>198.84042277214195</v>
      </c>
      <c r="AN96" s="20">
        <f>'Daily Feed Intake'!AL94</f>
        <v>126.07424018854391</v>
      </c>
      <c r="AO96" s="175">
        <f t="shared" si="27"/>
        <v>1.2702304482221474</v>
      </c>
      <c r="AP96" s="176">
        <v>1.2</v>
      </c>
      <c r="AQ96" s="175">
        <f>AQ95-Dead!Q94+'Theoritical Daily Growth'!AN96/'Theoritical Daily Growth'!AP96</f>
        <v>10030.366394439321</v>
      </c>
      <c r="AR96" s="21">
        <f>AQ96/Dead!P94</f>
        <v>200.60732788878641</v>
      </c>
      <c r="AS96" s="20">
        <f>'Daily Feed Intake'!AP94</f>
        <v>114.73862586012119</v>
      </c>
      <c r="AT96" s="175">
        <f t="shared" si="28"/>
        <v>1.2160831895606967</v>
      </c>
      <c r="AU96" s="176">
        <v>1.2</v>
      </c>
      <c r="AV96" s="175">
        <f>AV95-Dead!S94+'Theoritical Daily Growth'!AS96/'Theoritical Daily Growth'!AU96</f>
        <v>9530.7123015302495</v>
      </c>
      <c r="AW96" s="21">
        <f>AV96/Dead!R94</f>
        <v>190.61424603060499</v>
      </c>
      <c r="AX96" s="72">
        <f t="shared" si="29"/>
        <v>196.68733223051109</v>
      </c>
      <c r="AY96" s="20">
        <f>'Daily Feed Intake'!AP94</f>
        <v>114.73862586012119</v>
      </c>
      <c r="AZ96" s="175">
        <f t="shared" si="30"/>
        <v>1.2287960989256896</v>
      </c>
      <c r="BA96" s="176">
        <v>1.2</v>
      </c>
      <c r="BB96" s="175">
        <f>BB95-Dead!U94+'Theoritical Daily Growth'!AY96/'Theoritical Daily Growth'!BA96</f>
        <v>9433.0984416565971</v>
      </c>
      <c r="BC96" s="21">
        <f>BB96/Dead!T94</f>
        <v>188.66196883313194</v>
      </c>
      <c r="BD96" s="20">
        <f>'Daily Feed Intake'!AT94</f>
        <v>109.88086679675465</v>
      </c>
      <c r="BE96" s="175">
        <f t="shared" si="31"/>
        <v>1.1734489625062996</v>
      </c>
      <c r="BF96" s="176">
        <v>1.2</v>
      </c>
      <c r="BG96" s="175">
        <f>BG95-Dead!W94+'Theoritical Daily Growth'!BD96/'Theoritical Daily Growth'!BF96</f>
        <v>9455.4911988634412</v>
      </c>
      <c r="BH96" s="21">
        <f>BG96/Dead!V94</f>
        <v>189.10982397726883</v>
      </c>
      <c r="BI96" s="20">
        <f>'Daily Feed Intake'!AX94</f>
        <v>111.82191640135565</v>
      </c>
      <c r="BJ96" s="175">
        <f t="shared" si="32"/>
        <v>1.1372972901985423</v>
      </c>
      <c r="BK96" s="176">
        <v>1.2</v>
      </c>
      <c r="BL96" s="175">
        <f>BL95-Dead!Y94+'Theoritical Daily Growth'!BI96/'Theoritical Daily Growth'!BK96</f>
        <v>9925.4352456266479</v>
      </c>
      <c r="BM96" s="21">
        <f>BL96/Dead!X94</f>
        <v>198.50870491253295</v>
      </c>
      <c r="BN96" s="72">
        <f t="shared" si="33"/>
        <v>192.09349924097788</v>
      </c>
      <c r="BO96" s="20">
        <f>'Daily Feed Intake'!BB94</f>
        <v>108.60552542023306</v>
      </c>
      <c r="BP96" s="175">
        <f t="shared" si="34"/>
        <v>1.1095615755198553</v>
      </c>
      <c r="BQ96" s="176">
        <v>1.2</v>
      </c>
      <c r="BR96" s="175">
        <f>BR95-Dead!AA94+'Theoritical Daily Growth'!BO96/'Theoritical Daily Growth'!BQ96</f>
        <v>9878.6522671960447</v>
      </c>
      <c r="BS96" s="21">
        <f>BR96/Dead!Z94</f>
        <v>197.57304534392088</v>
      </c>
      <c r="BT96" s="20">
        <f>'Daily Feed Intake'!BF94</f>
        <v>111.83429617407445</v>
      </c>
      <c r="BU96" s="175">
        <f t="shared" si="35"/>
        <v>1.2707170694991106</v>
      </c>
      <c r="BV96" s="176">
        <v>1.2</v>
      </c>
      <c r="BW96" s="175">
        <f>BW95-Dead!AC94+'Theoritical Daily Growth'!BT96/'Theoritical Daily Growth'!BV96</f>
        <v>8894.0761713244647</v>
      </c>
      <c r="BX96" s="21">
        <f>BW96/Dead!AB94</f>
        <v>177.88152342648928</v>
      </c>
      <c r="BY96" s="20">
        <f>'Daily Feed Intake'!BJ94</f>
        <v>102.26145508920285</v>
      </c>
      <c r="BZ96" s="175">
        <f t="shared" si="36"/>
        <v>1.2386018975468753</v>
      </c>
      <c r="CA96" s="176">
        <v>1.35</v>
      </c>
      <c r="CB96" s="175">
        <f>CB95-Dead!AE95+'Theoritical Daily Growth'!BY96/'Theoritical Daily Growth'!CA96</f>
        <v>8331.9496477528392</v>
      </c>
      <c r="CC96" s="21">
        <f>CB96/Dead!AD94</f>
        <v>166.63899295505678</v>
      </c>
      <c r="CD96" s="72">
        <f t="shared" si="37"/>
        <v>180.69785390848901</v>
      </c>
    </row>
    <row r="97" spans="1:900" s="264" customFormat="1" x14ac:dyDescent="0.45">
      <c r="A97" s="253">
        <v>44262</v>
      </c>
      <c r="B97" s="254">
        <v>88</v>
      </c>
      <c r="C97" s="255">
        <f>'Daily Feed Intake'!F95</f>
        <v>0</v>
      </c>
      <c r="D97" s="256">
        <f t="shared" si="20"/>
        <v>0</v>
      </c>
      <c r="E97" s="170">
        <v>1.35</v>
      </c>
      <c r="F97" s="175">
        <f>F96-Dead!C95+'Theoritical Daily Growth'!C97/'Theoritical Daily Growth'!E97</f>
        <v>8926.8085705760914</v>
      </c>
      <c r="G97" s="259">
        <f>F97/Dead!B96</f>
        <v>178.53617141152182</v>
      </c>
      <c r="H97" s="255">
        <f>'Daily Feed Intake'!J95</f>
        <v>0</v>
      </c>
      <c r="I97" s="256">
        <f t="shared" si="38"/>
        <v>0</v>
      </c>
      <c r="J97" s="257">
        <v>1.2</v>
      </c>
      <c r="K97" s="258">
        <f>K96-Dead!E95+'Theoritical Daily Growth'!H97/'Theoritical Daily Growth'!J97</f>
        <v>10241.296010175962</v>
      </c>
      <c r="L97" s="259">
        <f>K97/Dead!D95</f>
        <v>204.82592020351925</v>
      </c>
      <c r="M97" s="255">
        <f>'Daily Feed Intake'!N95</f>
        <v>0</v>
      </c>
      <c r="N97" s="256">
        <f t="shared" si="39"/>
        <v>0</v>
      </c>
      <c r="O97" s="257">
        <v>1.2</v>
      </c>
      <c r="P97" s="258">
        <f>P96-Dead!G95+'Theoritical Daily Growth'!M97/'Theoritical Daily Growth'!O97</f>
        <v>10202.593456292845</v>
      </c>
      <c r="Q97" s="259">
        <f>P97/Dead!F95</f>
        <v>204.05186912585691</v>
      </c>
      <c r="R97" s="260">
        <f t="shared" si="21"/>
        <v>195.80465358029934</v>
      </c>
      <c r="S97" s="255">
        <f>'Daily Feed Intake'!R95</f>
        <v>0</v>
      </c>
      <c r="T97" s="258">
        <f t="shared" si="22"/>
        <v>0</v>
      </c>
      <c r="U97" s="261">
        <v>1.3</v>
      </c>
      <c r="V97" s="258">
        <f>V96-Dead!I95+'Theoritical Daily Growth'!S97/'Theoritical Daily Growth'!U97</f>
        <v>9790.5689827888309</v>
      </c>
      <c r="W97" s="259">
        <f>V97/Dead!H95</f>
        <v>195.81137965577662</v>
      </c>
      <c r="X97" s="255">
        <f>'Daily Feed Intake'!V95</f>
        <v>0</v>
      </c>
      <c r="Y97" s="258">
        <f t="shared" si="23"/>
        <v>0</v>
      </c>
      <c r="Z97" s="261">
        <v>1.2</v>
      </c>
      <c r="AA97" s="258">
        <f>AA96-Dead!K95+'Theoritical Daily Growth'!X97/'Theoritical Daily Growth'!Z97</f>
        <v>9816.8167305644292</v>
      </c>
      <c r="AB97" s="259">
        <f>AA97/Dead!J95</f>
        <v>196.33633461128858</v>
      </c>
      <c r="AC97" s="255">
        <f>'Daily Feed Intake'!Z95</f>
        <v>0</v>
      </c>
      <c r="AD97" s="258">
        <f t="shared" si="24"/>
        <v>0</v>
      </c>
      <c r="AE97" s="261">
        <v>1.2</v>
      </c>
      <c r="AF97" s="258">
        <f>AF96-Dead!M95+'Theoritical Daily Growth'!AC97/'Theoritical Daily Growth'!AE97</f>
        <v>10080.433060221927</v>
      </c>
      <c r="AG97" s="259">
        <f>AF97/Dead!L95</f>
        <v>201.60866120443853</v>
      </c>
      <c r="AH97" s="262">
        <f t="shared" si="25"/>
        <v>197.9187918238346</v>
      </c>
      <c r="AI97" s="255">
        <f>'Daily Feed Intake'!AH95</f>
        <v>0</v>
      </c>
      <c r="AJ97" s="258">
        <f t="shared" si="26"/>
        <v>0</v>
      </c>
      <c r="AK97" s="261">
        <v>1.2</v>
      </c>
      <c r="AL97" s="258">
        <f>AL96-Dead!O95+'Theoritical Daily Growth'!AI97/'Theoritical Daily Growth'!AK97</f>
        <v>9942.0211386070969</v>
      </c>
      <c r="AM97" s="259">
        <f>AL97/Dead!N95</f>
        <v>198.84042277214195</v>
      </c>
      <c r="AN97" s="255">
        <f>'Daily Feed Intake'!AL95</f>
        <v>0</v>
      </c>
      <c r="AO97" s="258">
        <f t="shared" si="27"/>
        <v>0</v>
      </c>
      <c r="AP97" s="261">
        <v>1.2</v>
      </c>
      <c r="AQ97" s="258">
        <f>AQ96-Dead!Q95+'Theoritical Daily Growth'!AN97/'Theoritical Daily Growth'!AP97</f>
        <v>10030.366394439321</v>
      </c>
      <c r="AR97" s="259">
        <f>AQ97/Dead!P95</f>
        <v>200.60732788878641</v>
      </c>
      <c r="AS97" s="255">
        <f>'Daily Feed Intake'!AP95</f>
        <v>0</v>
      </c>
      <c r="AT97" s="258">
        <f t="shared" si="28"/>
        <v>0</v>
      </c>
      <c r="AU97" s="261">
        <v>1.2</v>
      </c>
      <c r="AV97" s="258">
        <f>AV96-Dead!S95+'Theoritical Daily Growth'!AS97/'Theoritical Daily Growth'!AU97</f>
        <v>9530.7123015302495</v>
      </c>
      <c r="AW97" s="259">
        <f>AV97/Dead!R95</f>
        <v>190.61424603060499</v>
      </c>
      <c r="AX97" s="262">
        <f t="shared" si="29"/>
        <v>196.68733223051109</v>
      </c>
      <c r="AY97" s="255">
        <f>'Daily Feed Intake'!AP95</f>
        <v>0</v>
      </c>
      <c r="AZ97" s="258">
        <f t="shared" si="30"/>
        <v>0</v>
      </c>
      <c r="BA97" s="261">
        <v>1.2</v>
      </c>
      <c r="BB97" s="258">
        <f>BB96-Dead!U95+'Theoritical Daily Growth'!AY97/'Theoritical Daily Growth'!BA97</f>
        <v>9433.0984416565971</v>
      </c>
      <c r="BC97" s="259">
        <f>BB97/Dead!T95</f>
        <v>188.66196883313194</v>
      </c>
      <c r="BD97" s="255">
        <f>'Daily Feed Intake'!AT95</f>
        <v>0</v>
      </c>
      <c r="BE97" s="258">
        <f t="shared" si="31"/>
        <v>0</v>
      </c>
      <c r="BF97" s="261">
        <v>1.2</v>
      </c>
      <c r="BG97" s="258">
        <f>BG96-Dead!W95+'Theoritical Daily Growth'!BD97/'Theoritical Daily Growth'!BF97</f>
        <v>9455.4911988634412</v>
      </c>
      <c r="BH97" s="259">
        <f>BG97/Dead!V95</f>
        <v>189.10982397726883</v>
      </c>
      <c r="BI97" s="255">
        <f>'Daily Feed Intake'!AX95</f>
        <v>0</v>
      </c>
      <c r="BJ97" s="258">
        <f t="shared" si="32"/>
        <v>0</v>
      </c>
      <c r="BK97" s="261">
        <v>1.2</v>
      </c>
      <c r="BL97" s="258">
        <f>BL96-Dead!Y95+'Theoritical Daily Growth'!BI97/'Theoritical Daily Growth'!BK97</f>
        <v>9925.4352456266479</v>
      </c>
      <c r="BM97" s="259">
        <f>BL97/Dead!X95</f>
        <v>198.50870491253295</v>
      </c>
      <c r="BN97" s="262">
        <f t="shared" si="33"/>
        <v>192.09349924097788</v>
      </c>
      <c r="BO97" s="255">
        <f>'Daily Feed Intake'!BB95</f>
        <v>0</v>
      </c>
      <c r="BP97" s="258">
        <f t="shared" si="34"/>
        <v>0</v>
      </c>
      <c r="BQ97" s="261">
        <v>1.2</v>
      </c>
      <c r="BR97" s="258">
        <f>BR96-Dead!AA95+'Theoritical Daily Growth'!BO97/'Theoritical Daily Growth'!BQ97</f>
        <v>9878.6522671960447</v>
      </c>
      <c r="BS97" s="259">
        <f>BR97/Dead!Z95</f>
        <v>197.57304534392088</v>
      </c>
      <c r="BT97" s="255">
        <f>'Daily Feed Intake'!BF95</f>
        <v>0</v>
      </c>
      <c r="BU97" s="258">
        <f t="shared" si="35"/>
        <v>0</v>
      </c>
      <c r="BV97" s="261">
        <v>1.2</v>
      </c>
      <c r="BW97" s="258">
        <f>BW96-Dead!AC95+'Theoritical Daily Growth'!BT97/'Theoritical Daily Growth'!BV97</f>
        <v>8894.0761713244647</v>
      </c>
      <c r="BX97" s="259">
        <f>BW97/Dead!AB95</f>
        <v>177.88152342648928</v>
      </c>
      <c r="BY97" s="255">
        <f>'Daily Feed Intake'!BJ95</f>
        <v>0</v>
      </c>
      <c r="BZ97" s="258">
        <f t="shared" si="36"/>
        <v>0</v>
      </c>
      <c r="CA97" s="176">
        <v>1.35</v>
      </c>
      <c r="CB97" s="258">
        <f>CB96-Dead!AE96+'Theoritical Daily Growth'!BY97/'Theoritical Daily Growth'!CA97</f>
        <v>8331.9496477528392</v>
      </c>
      <c r="CC97" s="259">
        <f>CB97/Dead!AD95</f>
        <v>166.63899295505678</v>
      </c>
      <c r="CD97" s="262">
        <f t="shared" si="37"/>
        <v>180.69785390848901</v>
      </c>
      <c r="CE97" s="263"/>
      <c r="CF97" s="263"/>
      <c r="CG97" s="263"/>
      <c r="CH97" s="263"/>
      <c r="CI97" s="263"/>
      <c r="CJ97" s="263"/>
      <c r="CK97" s="263"/>
      <c r="CL97" s="263"/>
      <c r="CM97" s="263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3"/>
      <c r="DB97" s="263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3"/>
      <c r="DQ97" s="263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3"/>
      <c r="EF97" s="263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Q97" s="263"/>
      <c r="ER97" s="263"/>
      <c r="ES97" s="263"/>
      <c r="ET97" s="263"/>
      <c r="EU97" s="263"/>
      <c r="EV97" s="263"/>
      <c r="EW97" s="263"/>
      <c r="EX97" s="263"/>
      <c r="EY97" s="263"/>
      <c r="EZ97" s="263"/>
      <c r="FA97" s="263"/>
      <c r="FB97" s="263"/>
      <c r="FC97" s="263"/>
      <c r="FD97" s="263"/>
      <c r="FE97" s="263"/>
      <c r="FF97" s="263"/>
      <c r="FG97" s="263"/>
      <c r="FH97" s="263"/>
      <c r="FI97" s="263"/>
      <c r="FJ97" s="263"/>
      <c r="FK97" s="263"/>
      <c r="FL97" s="263"/>
      <c r="FM97" s="263"/>
      <c r="FN97" s="263"/>
      <c r="FO97" s="263"/>
      <c r="FP97" s="263"/>
      <c r="FQ97" s="263"/>
      <c r="FR97" s="263"/>
      <c r="FS97" s="263"/>
      <c r="FT97" s="263"/>
      <c r="FU97" s="263"/>
      <c r="FV97" s="263"/>
      <c r="FW97" s="263"/>
      <c r="FX97" s="263"/>
      <c r="FY97" s="263"/>
      <c r="FZ97" s="263"/>
      <c r="GA97" s="263"/>
      <c r="GB97" s="263"/>
      <c r="GC97" s="263"/>
      <c r="GD97" s="263"/>
      <c r="GE97" s="263"/>
      <c r="GF97" s="263"/>
      <c r="GG97" s="263"/>
      <c r="GH97" s="263"/>
      <c r="GI97" s="263"/>
      <c r="GJ97" s="263"/>
      <c r="GK97" s="263"/>
      <c r="GL97" s="263"/>
      <c r="GM97" s="263"/>
      <c r="GN97" s="263"/>
      <c r="GO97" s="263"/>
      <c r="GP97" s="263"/>
      <c r="GQ97" s="263"/>
      <c r="GR97" s="263"/>
      <c r="GS97" s="263"/>
      <c r="GT97" s="263"/>
      <c r="GU97" s="263"/>
      <c r="GV97" s="263"/>
      <c r="GW97" s="263"/>
      <c r="GX97" s="263"/>
      <c r="GY97" s="263"/>
      <c r="GZ97" s="263"/>
      <c r="HA97" s="263"/>
      <c r="HB97" s="263"/>
      <c r="HC97" s="263"/>
      <c r="HD97" s="263"/>
      <c r="HE97" s="263"/>
      <c r="HF97" s="263"/>
      <c r="HG97" s="263"/>
      <c r="HH97" s="263"/>
      <c r="HI97" s="263"/>
      <c r="HJ97" s="263"/>
      <c r="HK97" s="263"/>
      <c r="HL97" s="263"/>
      <c r="HM97" s="263"/>
      <c r="HN97" s="263"/>
      <c r="HO97" s="263"/>
      <c r="HP97" s="263"/>
      <c r="HQ97" s="263"/>
      <c r="HR97" s="263"/>
      <c r="HS97" s="263"/>
      <c r="HT97" s="263"/>
      <c r="HU97" s="263"/>
      <c r="HV97" s="263"/>
      <c r="HW97" s="263"/>
      <c r="HX97" s="263"/>
      <c r="HY97" s="263"/>
      <c r="HZ97" s="263"/>
      <c r="IA97" s="263"/>
      <c r="IB97" s="263"/>
      <c r="IC97" s="263"/>
      <c r="ID97" s="263"/>
      <c r="IE97" s="263"/>
      <c r="IF97" s="263"/>
      <c r="IG97" s="263"/>
      <c r="IH97" s="263"/>
      <c r="II97" s="263"/>
      <c r="IJ97" s="263"/>
      <c r="IK97" s="263"/>
      <c r="IL97" s="263"/>
      <c r="IM97" s="263"/>
      <c r="IN97" s="263"/>
      <c r="IO97" s="263"/>
      <c r="IP97" s="263"/>
      <c r="IQ97" s="263"/>
      <c r="IR97" s="263"/>
      <c r="IS97" s="263"/>
      <c r="IT97" s="263"/>
      <c r="IU97" s="263"/>
      <c r="IV97" s="263"/>
      <c r="IW97" s="263"/>
      <c r="IX97" s="263"/>
      <c r="IY97" s="263"/>
      <c r="IZ97" s="263"/>
      <c r="JA97" s="263"/>
      <c r="JB97" s="263"/>
      <c r="JC97" s="263"/>
      <c r="JD97" s="263"/>
      <c r="JE97" s="263"/>
      <c r="JF97" s="263"/>
      <c r="JG97" s="263"/>
      <c r="JH97" s="263"/>
      <c r="JI97" s="263"/>
      <c r="JJ97" s="263"/>
      <c r="JK97" s="263"/>
      <c r="JL97" s="263"/>
      <c r="JM97" s="263"/>
      <c r="JN97" s="263"/>
      <c r="JO97" s="263"/>
      <c r="JP97" s="263"/>
      <c r="JQ97" s="263"/>
      <c r="JR97" s="263"/>
      <c r="JS97" s="263"/>
      <c r="JT97" s="263"/>
      <c r="JU97" s="263"/>
      <c r="JV97" s="263"/>
      <c r="JW97" s="263"/>
      <c r="JX97" s="263"/>
      <c r="JY97" s="263"/>
      <c r="JZ97" s="263"/>
      <c r="KA97" s="263"/>
      <c r="KB97" s="263"/>
      <c r="KC97" s="263"/>
      <c r="KD97" s="263"/>
      <c r="KE97" s="263"/>
      <c r="KF97" s="263"/>
      <c r="KG97" s="263"/>
      <c r="KH97" s="263"/>
      <c r="KI97" s="263"/>
      <c r="KJ97" s="263"/>
      <c r="KK97" s="263"/>
      <c r="KL97" s="263"/>
      <c r="KM97" s="263"/>
      <c r="KN97" s="263"/>
      <c r="KO97" s="263"/>
      <c r="KP97" s="263"/>
      <c r="KQ97" s="263"/>
      <c r="KR97" s="263"/>
      <c r="KS97" s="263"/>
      <c r="KT97" s="263"/>
      <c r="KU97" s="263"/>
      <c r="KV97" s="263"/>
      <c r="KW97" s="263"/>
      <c r="KX97" s="263"/>
      <c r="KY97" s="263"/>
      <c r="KZ97" s="263"/>
      <c r="LA97" s="263"/>
      <c r="LB97" s="263"/>
      <c r="LC97" s="263"/>
      <c r="LD97" s="263"/>
      <c r="LE97" s="263"/>
      <c r="LF97" s="263"/>
      <c r="LG97" s="263"/>
      <c r="LH97" s="263"/>
      <c r="LI97" s="263"/>
      <c r="LJ97" s="263"/>
      <c r="LK97" s="263"/>
      <c r="LL97" s="263"/>
      <c r="LM97" s="263"/>
      <c r="LN97" s="263"/>
      <c r="LO97" s="263"/>
      <c r="LP97" s="263"/>
      <c r="LQ97" s="263"/>
      <c r="LR97" s="263"/>
      <c r="LS97" s="263"/>
      <c r="LT97" s="263"/>
      <c r="LU97" s="263"/>
      <c r="LV97" s="263"/>
      <c r="LW97" s="263"/>
      <c r="LX97" s="263"/>
      <c r="LY97" s="263"/>
      <c r="LZ97" s="263"/>
      <c r="MA97" s="263"/>
      <c r="MB97" s="263"/>
      <c r="MC97" s="263"/>
      <c r="MD97" s="263"/>
      <c r="ME97" s="263"/>
      <c r="MF97" s="263"/>
      <c r="MG97" s="263"/>
      <c r="MH97" s="263"/>
      <c r="MI97" s="263"/>
      <c r="MJ97" s="263"/>
      <c r="MK97" s="263"/>
      <c r="ML97" s="263"/>
      <c r="MM97" s="263"/>
      <c r="MN97" s="263"/>
      <c r="MO97" s="263"/>
      <c r="MP97" s="263"/>
      <c r="MQ97" s="263"/>
      <c r="MR97" s="263"/>
      <c r="MS97" s="263"/>
      <c r="MT97" s="263"/>
      <c r="MU97" s="263"/>
      <c r="MV97" s="263"/>
      <c r="MW97" s="263"/>
      <c r="MX97" s="263"/>
      <c r="MY97" s="263"/>
      <c r="MZ97" s="263"/>
      <c r="NA97" s="263"/>
      <c r="NB97" s="263"/>
      <c r="NC97" s="263"/>
      <c r="ND97" s="263"/>
      <c r="NE97" s="263"/>
      <c r="NF97" s="263"/>
      <c r="NG97" s="263"/>
      <c r="NH97" s="263"/>
      <c r="NI97" s="263"/>
      <c r="NJ97" s="263"/>
      <c r="NK97" s="263"/>
      <c r="NL97" s="263"/>
      <c r="NM97" s="263"/>
      <c r="NN97" s="263"/>
      <c r="NO97" s="263"/>
      <c r="NP97" s="263"/>
      <c r="NQ97" s="263"/>
      <c r="NR97" s="263"/>
      <c r="NS97" s="263"/>
      <c r="NT97" s="263"/>
      <c r="NU97" s="263"/>
      <c r="NV97" s="263"/>
      <c r="NW97" s="263"/>
      <c r="NX97" s="263"/>
      <c r="NY97" s="263"/>
      <c r="NZ97" s="263"/>
      <c r="OA97" s="263"/>
      <c r="OB97" s="263"/>
      <c r="OC97" s="263"/>
      <c r="OD97" s="263"/>
      <c r="OE97" s="263"/>
      <c r="OF97" s="263"/>
      <c r="OG97" s="263"/>
      <c r="OH97" s="263"/>
      <c r="OI97" s="263"/>
      <c r="OJ97" s="263"/>
      <c r="OK97" s="263"/>
      <c r="OL97" s="263"/>
      <c r="OM97" s="263"/>
      <c r="ON97" s="263"/>
      <c r="OO97" s="263"/>
      <c r="OP97" s="263"/>
      <c r="OQ97" s="263"/>
      <c r="OR97" s="263"/>
      <c r="OS97" s="263"/>
      <c r="OT97" s="263"/>
      <c r="OU97" s="263"/>
      <c r="OV97" s="263"/>
      <c r="OW97" s="263"/>
      <c r="OX97" s="263"/>
      <c r="OY97" s="263"/>
      <c r="OZ97" s="263"/>
      <c r="PA97" s="263"/>
      <c r="PB97" s="263"/>
      <c r="PC97" s="263"/>
      <c r="PD97" s="263"/>
      <c r="PE97" s="263"/>
      <c r="PF97" s="263"/>
      <c r="PG97" s="263"/>
      <c r="PH97" s="263"/>
      <c r="PI97" s="263"/>
      <c r="PJ97" s="263"/>
      <c r="PK97" s="263"/>
      <c r="PL97" s="263"/>
      <c r="PM97" s="263"/>
      <c r="PN97" s="263"/>
      <c r="PO97" s="263"/>
      <c r="PP97" s="263"/>
      <c r="PQ97" s="263"/>
      <c r="PR97" s="263"/>
      <c r="PS97" s="263"/>
      <c r="PT97" s="263"/>
      <c r="PU97" s="263"/>
      <c r="PV97" s="263"/>
      <c r="PW97" s="263"/>
      <c r="PX97" s="263"/>
      <c r="PY97" s="263"/>
      <c r="PZ97" s="263"/>
      <c r="QA97" s="263"/>
      <c r="QB97" s="263"/>
      <c r="QC97" s="263"/>
      <c r="QD97" s="263"/>
      <c r="QE97" s="263"/>
      <c r="QF97" s="263"/>
      <c r="QG97" s="263"/>
      <c r="QH97" s="263"/>
      <c r="QI97" s="263"/>
      <c r="QJ97" s="263"/>
      <c r="QK97" s="263"/>
      <c r="QL97" s="263"/>
      <c r="QM97" s="263"/>
      <c r="QN97" s="263"/>
      <c r="QO97" s="263"/>
      <c r="QP97" s="263"/>
      <c r="QQ97" s="263"/>
      <c r="QR97" s="263"/>
      <c r="QS97" s="263"/>
      <c r="QT97" s="263"/>
      <c r="QU97" s="263"/>
      <c r="QV97" s="263"/>
      <c r="QW97" s="263"/>
      <c r="QX97" s="263"/>
      <c r="QY97" s="263"/>
      <c r="QZ97" s="263"/>
      <c r="RA97" s="263"/>
      <c r="RB97" s="263"/>
      <c r="RC97" s="263"/>
      <c r="RD97" s="263"/>
      <c r="RE97" s="263"/>
      <c r="RF97" s="263"/>
      <c r="RG97" s="263"/>
      <c r="RH97" s="263"/>
      <c r="RI97" s="263"/>
      <c r="RJ97" s="263"/>
      <c r="RK97" s="263"/>
      <c r="RL97" s="263"/>
      <c r="RM97" s="263"/>
      <c r="RN97" s="263"/>
      <c r="RO97" s="263"/>
      <c r="RP97" s="263"/>
      <c r="RQ97" s="263"/>
      <c r="RR97" s="263"/>
      <c r="RS97" s="263"/>
      <c r="RT97" s="263"/>
      <c r="RU97" s="263"/>
      <c r="RV97" s="263"/>
      <c r="RW97" s="263"/>
      <c r="RX97" s="263"/>
      <c r="RY97" s="263"/>
      <c r="RZ97" s="263"/>
      <c r="SA97" s="263"/>
      <c r="SB97" s="263"/>
      <c r="SC97" s="263"/>
      <c r="SD97" s="263"/>
      <c r="SE97" s="263"/>
      <c r="SF97" s="263"/>
      <c r="SG97" s="263"/>
      <c r="SH97" s="263"/>
      <c r="SI97" s="263"/>
      <c r="SJ97" s="263"/>
      <c r="SK97" s="263"/>
      <c r="SL97" s="263"/>
      <c r="SM97" s="263"/>
      <c r="SN97" s="263"/>
      <c r="SO97" s="263"/>
      <c r="SP97" s="263"/>
      <c r="SQ97" s="263"/>
      <c r="SR97" s="263"/>
      <c r="SS97" s="263"/>
      <c r="ST97" s="263"/>
      <c r="SU97" s="263"/>
      <c r="SV97" s="263"/>
      <c r="SW97" s="263"/>
      <c r="SX97" s="263"/>
      <c r="SY97" s="263"/>
      <c r="SZ97" s="263"/>
      <c r="TA97" s="263"/>
      <c r="TB97" s="263"/>
      <c r="TC97" s="263"/>
      <c r="TD97" s="263"/>
      <c r="TE97" s="263"/>
      <c r="TF97" s="263"/>
      <c r="TG97" s="263"/>
      <c r="TH97" s="263"/>
      <c r="TI97" s="263"/>
      <c r="TJ97" s="263"/>
      <c r="TK97" s="263"/>
      <c r="TL97" s="263"/>
      <c r="TM97" s="263"/>
      <c r="TN97" s="263"/>
      <c r="TO97" s="263"/>
      <c r="TP97" s="263"/>
      <c r="TQ97" s="263"/>
      <c r="TR97" s="263"/>
      <c r="TS97" s="263"/>
      <c r="TT97" s="263"/>
      <c r="TU97" s="263"/>
      <c r="TV97" s="263"/>
      <c r="TW97" s="263"/>
      <c r="TX97" s="263"/>
      <c r="TY97" s="263"/>
      <c r="TZ97" s="263"/>
      <c r="UA97" s="263"/>
      <c r="UB97" s="263"/>
      <c r="UC97" s="263"/>
      <c r="UD97" s="263"/>
      <c r="UE97" s="263"/>
      <c r="UF97" s="263"/>
      <c r="UG97" s="263"/>
      <c r="UH97" s="263"/>
      <c r="UI97" s="263"/>
      <c r="UJ97" s="263"/>
      <c r="UK97" s="263"/>
      <c r="UL97" s="263"/>
      <c r="UM97" s="263"/>
      <c r="UN97" s="263"/>
      <c r="UO97" s="263"/>
      <c r="UP97" s="263"/>
      <c r="UQ97" s="263"/>
      <c r="UR97" s="263"/>
      <c r="US97" s="263"/>
      <c r="UT97" s="263"/>
      <c r="UU97" s="263"/>
      <c r="UV97" s="263"/>
      <c r="UW97" s="263"/>
      <c r="UX97" s="263"/>
      <c r="UY97" s="263"/>
      <c r="UZ97" s="263"/>
      <c r="VA97" s="263"/>
      <c r="VB97" s="263"/>
      <c r="VC97" s="263"/>
      <c r="VD97" s="263"/>
      <c r="VE97" s="263"/>
      <c r="VF97" s="263"/>
      <c r="VG97" s="263"/>
      <c r="VH97" s="263"/>
      <c r="VI97" s="263"/>
      <c r="VJ97" s="263"/>
      <c r="VK97" s="263"/>
      <c r="VL97" s="263"/>
      <c r="VM97" s="263"/>
      <c r="VN97" s="263"/>
      <c r="VO97" s="263"/>
      <c r="VP97" s="263"/>
      <c r="VQ97" s="263"/>
      <c r="VR97" s="263"/>
      <c r="VS97" s="263"/>
      <c r="VT97" s="263"/>
      <c r="VU97" s="263"/>
      <c r="VV97" s="263"/>
      <c r="VW97" s="263"/>
      <c r="VX97" s="263"/>
      <c r="VY97" s="263"/>
      <c r="VZ97" s="263"/>
      <c r="WA97" s="263"/>
      <c r="WB97" s="263"/>
      <c r="WC97" s="263"/>
      <c r="WD97" s="263"/>
      <c r="WE97" s="263"/>
      <c r="WF97" s="263"/>
      <c r="WG97" s="263"/>
      <c r="WH97" s="263"/>
      <c r="WI97" s="263"/>
      <c r="WJ97" s="263"/>
      <c r="WK97" s="263"/>
      <c r="WL97" s="263"/>
      <c r="WM97" s="263"/>
      <c r="WN97" s="263"/>
      <c r="WO97" s="263"/>
      <c r="WP97" s="263"/>
      <c r="WQ97" s="263"/>
      <c r="WR97" s="263"/>
      <c r="WS97" s="263"/>
      <c r="WT97" s="263"/>
      <c r="WU97" s="263"/>
      <c r="WV97" s="263"/>
      <c r="WW97" s="263"/>
      <c r="WX97" s="263"/>
      <c r="WY97" s="263"/>
      <c r="WZ97" s="263"/>
      <c r="XA97" s="263"/>
      <c r="XB97" s="263"/>
      <c r="XC97" s="263"/>
      <c r="XD97" s="263"/>
      <c r="XE97" s="263"/>
      <c r="XF97" s="263"/>
      <c r="XG97" s="263"/>
      <c r="XH97" s="263"/>
      <c r="XI97" s="263"/>
      <c r="XJ97" s="263"/>
      <c r="XK97" s="263"/>
      <c r="XL97" s="263"/>
      <c r="XM97" s="263"/>
      <c r="XN97" s="263"/>
      <c r="XO97" s="263"/>
      <c r="XP97" s="263"/>
      <c r="XQ97" s="263"/>
      <c r="XR97" s="263"/>
      <c r="XS97" s="263"/>
      <c r="XT97" s="263"/>
      <c r="XU97" s="263"/>
      <c r="XV97" s="263"/>
      <c r="XW97" s="263"/>
      <c r="XX97" s="263"/>
      <c r="XY97" s="263"/>
      <c r="XZ97" s="263"/>
      <c r="YA97" s="263"/>
      <c r="YB97" s="263"/>
      <c r="YC97" s="263"/>
      <c r="YD97" s="263"/>
      <c r="YE97" s="263"/>
      <c r="YF97" s="263"/>
      <c r="YG97" s="263"/>
      <c r="YH97" s="263"/>
      <c r="YI97" s="263"/>
      <c r="YJ97" s="263"/>
      <c r="YK97" s="263"/>
      <c r="YL97" s="263"/>
      <c r="YM97" s="263"/>
      <c r="YN97" s="263"/>
      <c r="YO97" s="263"/>
      <c r="YP97" s="263"/>
      <c r="YQ97" s="263"/>
      <c r="YR97" s="263"/>
      <c r="YS97" s="263"/>
      <c r="YT97" s="263"/>
      <c r="YU97" s="263"/>
      <c r="YV97" s="263"/>
      <c r="YW97" s="263"/>
      <c r="YX97" s="263"/>
      <c r="YY97" s="263"/>
      <c r="YZ97" s="263"/>
      <c r="ZA97" s="263"/>
      <c r="ZB97" s="263"/>
      <c r="ZC97" s="263"/>
      <c r="ZD97" s="263"/>
      <c r="ZE97" s="263"/>
      <c r="ZF97" s="263"/>
      <c r="ZG97" s="263"/>
      <c r="ZH97" s="263"/>
      <c r="ZI97" s="263"/>
      <c r="ZJ97" s="263"/>
      <c r="ZK97" s="263"/>
      <c r="ZL97" s="263"/>
      <c r="ZM97" s="263"/>
      <c r="ZN97" s="263"/>
      <c r="ZO97" s="263"/>
      <c r="ZP97" s="263"/>
      <c r="ZQ97" s="263"/>
      <c r="ZR97" s="263"/>
      <c r="ZS97" s="263"/>
      <c r="ZT97" s="263"/>
      <c r="ZU97" s="263"/>
      <c r="ZV97" s="263"/>
      <c r="ZW97" s="263"/>
      <c r="ZX97" s="263"/>
      <c r="ZY97" s="263"/>
      <c r="ZZ97" s="263"/>
      <c r="AAA97" s="263"/>
      <c r="AAB97" s="263"/>
      <c r="AAC97" s="263"/>
      <c r="AAD97" s="263"/>
      <c r="AAE97" s="263"/>
      <c r="AAF97" s="263"/>
      <c r="AAG97" s="263"/>
      <c r="AAH97" s="263"/>
      <c r="AAI97" s="263"/>
      <c r="AAJ97" s="263"/>
      <c r="AAK97" s="263"/>
      <c r="AAL97" s="263"/>
      <c r="AAM97" s="263"/>
      <c r="AAN97" s="263"/>
      <c r="AAO97" s="263"/>
      <c r="AAP97" s="263"/>
      <c r="AAQ97" s="263"/>
      <c r="AAR97" s="263"/>
      <c r="AAS97" s="263"/>
      <c r="AAT97" s="263"/>
      <c r="AAU97" s="263"/>
      <c r="AAV97" s="263"/>
      <c r="AAW97" s="263"/>
      <c r="AAX97" s="263"/>
      <c r="AAY97" s="263"/>
      <c r="AAZ97" s="263"/>
      <c r="ABA97" s="263"/>
      <c r="ABB97" s="263"/>
      <c r="ABC97" s="263"/>
      <c r="ABD97" s="263"/>
      <c r="ABE97" s="263"/>
      <c r="ABF97" s="263"/>
      <c r="ABG97" s="263"/>
      <c r="ABH97" s="263"/>
      <c r="ABI97" s="263"/>
      <c r="ABJ97" s="263"/>
      <c r="ABK97" s="263"/>
      <c r="ABL97" s="263"/>
      <c r="ABM97" s="263"/>
      <c r="ABN97" s="263"/>
      <c r="ABO97" s="263"/>
      <c r="ABP97" s="263"/>
      <c r="ABQ97" s="263"/>
      <c r="ABR97" s="263"/>
      <c r="ABS97" s="263"/>
      <c r="ABT97" s="263"/>
      <c r="ABU97" s="263"/>
      <c r="ABV97" s="263"/>
      <c r="ABW97" s="263"/>
      <c r="ABX97" s="263"/>
      <c r="ABY97" s="263"/>
      <c r="ABZ97" s="263"/>
      <c r="ACA97" s="263"/>
      <c r="ACB97" s="263"/>
      <c r="ACC97" s="263"/>
      <c r="ACD97" s="263"/>
      <c r="ACE97" s="263"/>
      <c r="ACF97" s="263"/>
      <c r="ACG97" s="263"/>
      <c r="ACH97" s="263"/>
      <c r="ACI97" s="263"/>
      <c r="ACJ97" s="263"/>
      <c r="ACK97" s="263"/>
      <c r="ACL97" s="263"/>
      <c r="ACM97" s="263"/>
      <c r="ACN97" s="263"/>
      <c r="ACO97" s="263"/>
      <c r="ACP97" s="263"/>
      <c r="ACQ97" s="263"/>
      <c r="ACR97" s="263"/>
      <c r="ACS97" s="263"/>
      <c r="ACT97" s="263"/>
      <c r="ACU97" s="263"/>
      <c r="ACV97" s="263"/>
      <c r="ACW97" s="263"/>
      <c r="ACX97" s="263"/>
      <c r="ACY97" s="263"/>
      <c r="ACZ97" s="263"/>
      <c r="ADA97" s="263"/>
      <c r="ADB97" s="263"/>
      <c r="ADC97" s="263"/>
      <c r="ADD97" s="263"/>
      <c r="ADE97" s="263"/>
      <c r="ADF97" s="263"/>
      <c r="ADG97" s="263"/>
      <c r="ADH97" s="263"/>
      <c r="ADI97" s="263"/>
      <c r="ADJ97" s="263"/>
      <c r="ADK97" s="263"/>
      <c r="ADL97" s="263"/>
      <c r="ADM97" s="263"/>
      <c r="ADN97" s="263"/>
      <c r="ADO97" s="263"/>
      <c r="ADP97" s="263"/>
      <c r="ADQ97" s="263"/>
      <c r="ADR97" s="263"/>
      <c r="ADS97" s="263"/>
      <c r="ADT97" s="263"/>
      <c r="ADU97" s="263"/>
      <c r="ADV97" s="263"/>
      <c r="ADW97" s="263"/>
      <c r="ADX97" s="263"/>
      <c r="ADY97" s="263"/>
      <c r="ADZ97" s="263"/>
      <c r="AEA97" s="263"/>
      <c r="AEB97" s="263"/>
      <c r="AEC97" s="263"/>
      <c r="AED97" s="263"/>
      <c r="AEE97" s="263"/>
      <c r="AEF97" s="263"/>
      <c r="AEG97" s="263"/>
      <c r="AEH97" s="263"/>
      <c r="AEI97" s="263"/>
      <c r="AEJ97" s="263"/>
      <c r="AEK97" s="263"/>
      <c r="AEL97" s="263"/>
      <c r="AEM97" s="263"/>
      <c r="AEN97" s="263"/>
      <c r="AEO97" s="263"/>
      <c r="AEP97" s="263"/>
      <c r="AEQ97" s="263"/>
      <c r="AER97" s="263"/>
      <c r="AES97" s="263"/>
      <c r="AET97" s="263"/>
      <c r="AEU97" s="263"/>
      <c r="AEV97" s="263"/>
      <c r="AEW97" s="263"/>
      <c r="AEX97" s="263"/>
      <c r="AEY97" s="263"/>
      <c r="AEZ97" s="263"/>
      <c r="AFA97" s="263"/>
      <c r="AFB97" s="263"/>
      <c r="AFC97" s="263"/>
      <c r="AFD97" s="263"/>
      <c r="AFE97" s="263"/>
      <c r="AFF97" s="263"/>
      <c r="AFG97" s="263"/>
      <c r="AFH97" s="263"/>
      <c r="AFI97" s="263"/>
      <c r="AFJ97" s="263"/>
      <c r="AFK97" s="263"/>
      <c r="AFL97" s="263"/>
      <c r="AFM97" s="263"/>
      <c r="AFN97" s="263"/>
      <c r="AFO97" s="263"/>
      <c r="AFP97" s="263"/>
      <c r="AFQ97" s="263"/>
      <c r="AFR97" s="263"/>
      <c r="AFS97" s="263"/>
      <c r="AFT97" s="263"/>
      <c r="AFU97" s="263"/>
      <c r="AFV97" s="263"/>
      <c r="AFW97" s="263"/>
      <c r="AFX97" s="263"/>
      <c r="AFY97" s="263"/>
      <c r="AFZ97" s="263"/>
      <c r="AGA97" s="263"/>
      <c r="AGB97" s="263"/>
      <c r="AGC97" s="263"/>
      <c r="AGD97" s="263"/>
      <c r="AGE97" s="263"/>
      <c r="AGF97" s="263"/>
      <c r="AGG97" s="263"/>
      <c r="AGH97" s="263"/>
      <c r="AGI97" s="263"/>
      <c r="AGJ97" s="263"/>
      <c r="AGK97" s="263"/>
      <c r="AGL97" s="263"/>
      <c r="AGM97" s="263"/>
      <c r="AGN97" s="263"/>
      <c r="AGO97" s="263"/>
      <c r="AGP97" s="263"/>
      <c r="AGQ97" s="263"/>
      <c r="AGR97" s="263"/>
      <c r="AGS97" s="263"/>
      <c r="AGT97" s="263"/>
      <c r="AGU97" s="263"/>
      <c r="AGV97" s="263"/>
      <c r="AGW97" s="263"/>
      <c r="AGX97" s="263"/>
      <c r="AGY97" s="263"/>
      <c r="AGZ97" s="263"/>
      <c r="AHA97" s="263"/>
      <c r="AHB97" s="263"/>
      <c r="AHC97" s="263"/>
      <c r="AHD97" s="263"/>
      <c r="AHE97" s="263"/>
      <c r="AHF97" s="263"/>
      <c r="AHG97" s="263"/>
      <c r="AHH97" s="263"/>
      <c r="AHI97" s="263"/>
      <c r="AHJ97" s="263"/>
      <c r="AHK97" s="263"/>
      <c r="AHL97" s="263"/>
      <c r="AHM97" s="263"/>
      <c r="AHN97" s="263"/>
      <c r="AHO97" s="263"/>
      <c r="AHP97" s="263"/>
    </row>
    <row r="98" spans="1:900" x14ac:dyDescent="0.45">
      <c r="A98" s="18">
        <v>44263</v>
      </c>
      <c r="B98" s="16">
        <v>89</v>
      </c>
      <c r="C98" s="20">
        <f>'Daily Feed Intake'!F96</f>
        <v>129.93576425694297</v>
      </c>
      <c r="D98" s="174">
        <f t="shared" si="20"/>
        <v>1.4555679471522214</v>
      </c>
      <c r="E98" s="170">
        <v>1.35</v>
      </c>
      <c r="F98" s="175">
        <f>F97-Dead!C96+'Theoritical Daily Growth'!C98/'Theoritical Daily Growth'!E98</f>
        <v>9023.0572848404936</v>
      </c>
      <c r="G98" s="21">
        <f>F98/Dead!B97</f>
        <v>180.46114569680987</v>
      </c>
      <c r="H98" s="20">
        <f>'Daily Feed Intake'!J96</f>
        <v>129.88223447106211</v>
      </c>
      <c r="I98" s="174">
        <f t="shared" si="38"/>
        <v>1.2682206855656595</v>
      </c>
      <c r="J98" s="170">
        <v>1.2</v>
      </c>
      <c r="K98" s="175">
        <f>K97-Dead!E96+'Theoritical Daily Growth'!H98/'Theoritical Daily Growth'!J98</f>
        <v>10349.531205568514</v>
      </c>
      <c r="L98" s="21">
        <f>K98/Dead!D96</f>
        <v>206.99062411137027</v>
      </c>
      <c r="M98" s="20">
        <f>'Daily Feed Intake'!N96</f>
        <v>130</v>
      </c>
      <c r="N98" s="174">
        <f t="shared" si="39"/>
        <v>1.2741858288964505</v>
      </c>
      <c r="O98" s="170">
        <v>1.2</v>
      </c>
      <c r="P98" s="175">
        <f>P97-Dead!G96+'Theoritical Daily Growth'!M98/'Theoritical Daily Growth'!O98</f>
        <v>10310.926789626179</v>
      </c>
      <c r="Q98" s="21">
        <f>P98/Dead!F96</f>
        <v>206.21853579252357</v>
      </c>
      <c r="R98" s="19">
        <f t="shared" si="21"/>
        <v>197.89010186690123</v>
      </c>
      <c r="S98" s="20">
        <f>'Daily Feed Intake'!R96</f>
        <v>130</v>
      </c>
      <c r="T98" s="175">
        <f t="shared" si="22"/>
        <v>1.3278084269518078</v>
      </c>
      <c r="U98" s="176">
        <v>1.3</v>
      </c>
      <c r="V98" s="175">
        <f>V97-Dead!I96+'Theoritical Daily Growth'!S98/'Theoritical Daily Growth'!U98</f>
        <v>9890.5689827888309</v>
      </c>
      <c r="W98" s="21">
        <f>V98/Dead!H96</f>
        <v>197.81137965577662</v>
      </c>
      <c r="X98" s="20">
        <f>'Daily Feed Intake'!V96</f>
        <v>130</v>
      </c>
      <c r="Y98" s="175">
        <f t="shared" si="23"/>
        <v>1.3242581945657397</v>
      </c>
      <c r="Z98" s="176">
        <v>1.2</v>
      </c>
      <c r="AA98" s="175">
        <f>AA97-Dead!K96+'Theoritical Daily Growth'!X98/'Theoritical Daily Growth'!Z98</f>
        <v>9925.1500638977632</v>
      </c>
      <c r="AB98" s="21">
        <f>AA98/Dead!J96</f>
        <v>198.50300127795526</v>
      </c>
      <c r="AC98" s="20">
        <f>'Daily Feed Intake'!Z96</f>
        <v>130</v>
      </c>
      <c r="AD98" s="175">
        <f t="shared" si="24"/>
        <v>1.2896271343042673</v>
      </c>
      <c r="AE98" s="176">
        <v>1.2</v>
      </c>
      <c r="AF98" s="175">
        <f>AF97-Dead!M96+'Theoritical Daily Growth'!AC98/'Theoritical Daily Growth'!AE98</f>
        <v>10188.766393555261</v>
      </c>
      <c r="AG98" s="21">
        <f>AF98/Dead!L96</f>
        <v>203.77532787110522</v>
      </c>
      <c r="AH98" s="72">
        <f t="shared" si="25"/>
        <v>200.02990293494568</v>
      </c>
      <c r="AI98" s="20">
        <f>'Daily Feed Intake'!AH96</f>
        <v>129.91799979506098</v>
      </c>
      <c r="AJ98" s="175">
        <f t="shared" si="26"/>
        <v>1.3067564229023843</v>
      </c>
      <c r="AK98" s="176">
        <v>1.2</v>
      </c>
      <c r="AL98" s="175">
        <f>AL97-Dead!O96+'Theoritical Daily Growth'!AI98/'Theoritical Daily Growth'!AK98</f>
        <v>10050.286138436315</v>
      </c>
      <c r="AM98" s="21">
        <f>AL98/Dead!N96</f>
        <v>201.00572276872629</v>
      </c>
      <c r="AN98" s="20">
        <f>'Daily Feed Intake'!AL96</f>
        <v>130</v>
      </c>
      <c r="AO98" s="175">
        <f t="shared" si="27"/>
        <v>1.2960643199641237</v>
      </c>
      <c r="AP98" s="176">
        <v>1.2</v>
      </c>
      <c r="AQ98" s="175">
        <f>AQ97-Dead!Q96+'Theoritical Daily Growth'!AN98/'Theoritical Daily Growth'!AP98</f>
        <v>10138.699727772655</v>
      </c>
      <c r="AR98" s="21">
        <f>AQ98/Dead!P96</f>
        <v>202.7739945554531</v>
      </c>
      <c r="AS98" s="20">
        <f>'Daily Feed Intake'!AP96</f>
        <v>128.50056485570505</v>
      </c>
      <c r="AT98" s="175">
        <f t="shared" si="28"/>
        <v>1.3482787098197584</v>
      </c>
      <c r="AU98" s="176">
        <v>1.2</v>
      </c>
      <c r="AV98" s="175">
        <f>AV97-Dead!S96+'Theoritical Daily Growth'!AS98/'Theoritical Daily Growth'!AU98</f>
        <v>9637.79610557667</v>
      </c>
      <c r="AW98" s="21">
        <f>AV98/Dead!R96</f>
        <v>192.75592211153341</v>
      </c>
      <c r="AX98" s="72">
        <f t="shared" si="29"/>
        <v>198.84521314523761</v>
      </c>
      <c r="AY98" s="20">
        <f>'Daily Feed Intake'!AP96</f>
        <v>128.50056485570505</v>
      </c>
      <c r="AZ98" s="175">
        <f t="shared" si="30"/>
        <v>1.3622307203775812</v>
      </c>
      <c r="BA98" s="176">
        <v>1.2</v>
      </c>
      <c r="BB98" s="175">
        <f>BB97-Dead!U96+'Theoritical Daily Growth'!AY98/'Theoritical Daily Growth'!BA98</f>
        <v>9540.1822457030175</v>
      </c>
      <c r="BC98" s="21">
        <f>BB98/Dead!T96</f>
        <v>190.80364491406036</v>
      </c>
      <c r="BD98" s="20">
        <f>'Daily Feed Intake'!AT96</f>
        <v>129.93837937763172</v>
      </c>
      <c r="BE98" s="175">
        <f t="shared" si="31"/>
        <v>1.3742107802210257</v>
      </c>
      <c r="BF98" s="176">
        <v>1.2</v>
      </c>
      <c r="BG98" s="175">
        <f>BG97-Dead!W96+'Theoritical Daily Growth'!BD98/'Theoritical Daily Growth'!BF98</f>
        <v>9563.7731816781343</v>
      </c>
      <c r="BH98" s="21">
        <f>BG98/Dead!V96</f>
        <v>191.27546363356268</v>
      </c>
      <c r="BI98" s="20">
        <f>'Daily Feed Intake'!AX96</f>
        <v>130</v>
      </c>
      <c r="BJ98" s="175">
        <f t="shared" si="32"/>
        <v>1.3097662397956875</v>
      </c>
      <c r="BK98" s="176">
        <v>1.2</v>
      </c>
      <c r="BL98" s="175">
        <f>BL97-Dead!Y96+'Theoritical Daily Growth'!BI98/'Theoritical Daily Growth'!BK98</f>
        <v>10033.768578959982</v>
      </c>
      <c r="BM98" s="21">
        <f>BL98/Dead!X96</f>
        <v>200.67537157919963</v>
      </c>
      <c r="BN98" s="72">
        <f t="shared" si="33"/>
        <v>194.25149337560757</v>
      </c>
      <c r="BO98" s="20">
        <f>'Daily Feed Intake'!BB96</f>
        <v>129.79368876972259</v>
      </c>
      <c r="BP98" s="175">
        <f t="shared" si="34"/>
        <v>1.3138805300468706</v>
      </c>
      <c r="BQ98" s="176">
        <v>1.2</v>
      </c>
      <c r="BR98" s="175">
        <f>BR97-Dead!AA96+'Theoritical Daily Growth'!BO98/'Theoritical Daily Growth'!BQ98</f>
        <v>9986.8136745041465</v>
      </c>
      <c r="BS98" s="21">
        <f>BR98/Dead!Z96</f>
        <v>199.73627349008294</v>
      </c>
      <c r="BT98" s="20">
        <f>'Daily Feed Intake'!BF96</f>
        <v>130</v>
      </c>
      <c r="BU98" s="175">
        <f t="shared" si="35"/>
        <v>1.4616470277051945</v>
      </c>
      <c r="BV98" s="176">
        <v>1.2</v>
      </c>
      <c r="BW98" s="175">
        <f>BW97-Dead!AC96+'Theoritical Daily Growth'!BT98/'Theoritical Daily Growth'!BV98</f>
        <v>9002.4095046577986</v>
      </c>
      <c r="BX98" s="21">
        <f>BW98/Dead!AB96</f>
        <v>180.04819009315597</v>
      </c>
      <c r="BY98" s="20">
        <f>'Daily Feed Intake'!BJ96</f>
        <v>128.41140352686398</v>
      </c>
      <c r="BZ98" s="175">
        <f t="shared" si="36"/>
        <v>1.5411927454638068</v>
      </c>
      <c r="CA98" s="176">
        <v>1.35</v>
      </c>
      <c r="CB98" s="175">
        <f>CB97-Dead!AE97+'Theoritical Daily Growth'!BY98/'Theoritical Daily Growth'!CA98</f>
        <v>8427.0692059208868</v>
      </c>
      <c r="CC98" s="21">
        <f>CB98/Dead!AD96</f>
        <v>168.54138411841774</v>
      </c>
      <c r="CD98" s="72">
        <f t="shared" si="37"/>
        <v>182.77528256721885</v>
      </c>
    </row>
    <row r="99" spans="1:900" x14ac:dyDescent="0.45">
      <c r="A99" s="18">
        <v>44264</v>
      </c>
      <c r="B99" s="16">
        <v>90</v>
      </c>
      <c r="C99" s="20">
        <f>'Daily Feed Intake'!F97</f>
        <v>125.97456010175959</v>
      </c>
      <c r="D99" s="174">
        <f t="shared" si="20"/>
        <v>1.3961405333578853</v>
      </c>
      <c r="E99" s="170">
        <v>1.35</v>
      </c>
      <c r="F99" s="175">
        <f>F98-Dead!C97+'Theoritical Daily Growth'!C99/'Theoritical Daily Growth'!E99</f>
        <v>9116.3717738047599</v>
      </c>
      <c r="G99" s="21">
        <f>F99/Dead!B98</f>
        <v>182.32743547609519</v>
      </c>
      <c r="H99" s="20">
        <f>'Daily Feed Intake'!J97</f>
        <v>124.47572609709562</v>
      </c>
      <c r="I99" s="174">
        <f t="shared" si="38"/>
        <v>1.202718496371334</v>
      </c>
      <c r="J99" s="170">
        <v>1.2</v>
      </c>
      <c r="K99" s="175">
        <f>K98-Dead!E97+'Theoritical Daily Growth'!H99/'Theoritical Daily Growth'!J99</f>
        <v>10453.260977316093</v>
      </c>
      <c r="L99" s="21">
        <f>K99/Dead!D97</f>
        <v>209.06521954632186</v>
      </c>
      <c r="M99" s="20">
        <f>'Daily Feed Intake'!N97</f>
        <v>126.11373754504982</v>
      </c>
      <c r="N99" s="174">
        <f t="shared" si="39"/>
        <v>1.2231076809888013</v>
      </c>
      <c r="O99" s="170">
        <v>1.2</v>
      </c>
      <c r="P99" s="175">
        <f>P98-Dead!G97+'Theoritical Daily Growth'!M99/'Theoritical Daily Growth'!O99</f>
        <v>10416.021570913721</v>
      </c>
      <c r="Q99" s="21">
        <f>P99/Dead!F97</f>
        <v>208.32043141827441</v>
      </c>
      <c r="R99" s="19">
        <f t="shared" si="21"/>
        <v>199.90436214689714</v>
      </c>
      <c r="S99" s="20">
        <f>'Daily Feed Intake'!R97</f>
        <v>127.38225291147067</v>
      </c>
      <c r="T99" s="175">
        <f t="shared" si="22"/>
        <v>1.2879163285058335</v>
      </c>
      <c r="U99" s="176">
        <v>1.3</v>
      </c>
      <c r="V99" s="175">
        <f>V98-Dead!I97+'Theoritical Daily Growth'!S99/'Theoritical Daily Growth'!U99</f>
        <v>9988.5553311822696</v>
      </c>
      <c r="W99" s="21">
        <f>V99/Dead!H97</f>
        <v>199.77110662364538</v>
      </c>
      <c r="X99" s="20">
        <f>'Daily Feed Intake'!V97</f>
        <v>114.4481088323199</v>
      </c>
      <c r="Y99" s="175">
        <f t="shared" si="23"/>
        <v>1.1531121252122845</v>
      </c>
      <c r="Z99" s="176">
        <v>1.2</v>
      </c>
      <c r="AA99" s="175">
        <f>AA98-Dead!K97+'Theoritical Daily Growth'!X99/'Theoritical Daily Growth'!Z99</f>
        <v>10020.523487924696</v>
      </c>
      <c r="AB99" s="21">
        <f>AA99/Dead!J97</f>
        <v>200.41046975849392</v>
      </c>
      <c r="AC99" s="20">
        <f>'Daily Feed Intake'!Z97</f>
        <v>122.7445120065959</v>
      </c>
      <c r="AD99" s="175">
        <f t="shared" si="24"/>
        <v>1.2047043505113235</v>
      </c>
      <c r="AE99" s="176">
        <v>1.2</v>
      </c>
      <c r="AF99" s="175">
        <f>AF98-Dead!M97+'Theoritical Daily Growth'!AC99/'Theoritical Daily Growth'!AE99</f>
        <v>10291.05348689409</v>
      </c>
      <c r="AG99" s="21">
        <f>AF99/Dead!L97</f>
        <v>205.8210697378818</v>
      </c>
      <c r="AH99" s="72">
        <f t="shared" si="25"/>
        <v>202.00088204000701</v>
      </c>
      <c r="AI99" s="20">
        <f>'Daily Feed Intake'!AH97</f>
        <v>85.320138333845676</v>
      </c>
      <c r="AJ99" s="175">
        <f t="shared" si="26"/>
        <v>0.84893242996880791</v>
      </c>
      <c r="AK99" s="176">
        <v>1.2</v>
      </c>
      <c r="AL99" s="175">
        <f>AL98-Dead!O97+'Theoritical Daily Growth'!AI99/'Theoritical Daily Growth'!AK99</f>
        <v>10121.38625371452</v>
      </c>
      <c r="AM99" s="21">
        <f>AL99/Dead!N97</f>
        <v>202.42772507429038</v>
      </c>
      <c r="AN99" s="20">
        <f>'Daily Feed Intake'!AL97</f>
        <v>125.29523824162311</v>
      </c>
      <c r="AO99" s="175">
        <f t="shared" si="27"/>
        <v>1.2358117076729809</v>
      </c>
      <c r="AP99" s="176">
        <v>1.2</v>
      </c>
      <c r="AQ99" s="175">
        <f>AQ98-Dead!Q97+'Theoritical Daily Growth'!AN99/'Theoritical Daily Growth'!AP99</f>
        <v>10243.112426307342</v>
      </c>
      <c r="AR99" s="21">
        <f>AQ99/Dead!P97</f>
        <v>204.86224852614683</v>
      </c>
      <c r="AS99" s="20">
        <f>'Daily Feed Intake'!AP97</f>
        <v>97.998356783403523</v>
      </c>
      <c r="AT99" s="175">
        <f t="shared" si="28"/>
        <v>1.0168129280790577</v>
      </c>
      <c r="AU99" s="176">
        <v>1.2</v>
      </c>
      <c r="AV99" s="175">
        <f>AV98-Dead!S97+'Theoritical Daily Growth'!AS99/'Theoritical Daily Growth'!AU99</f>
        <v>9719.4614028961732</v>
      </c>
      <c r="AW99" s="21">
        <f>AV99/Dead!R97</f>
        <v>194.38922805792348</v>
      </c>
      <c r="AX99" s="72">
        <f t="shared" si="29"/>
        <v>200.5597338861202</v>
      </c>
      <c r="AY99" s="20">
        <f>'Daily Feed Intake'!AP97</f>
        <v>97.998356783403523</v>
      </c>
      <c r="AZ99" s="175">
        <f t="shared" si="30"/>
        <v>1.0272168210155823</v>
      </c>
      <c r="BA99" s="176">
        <v>1.2</v>
      </c>
      <c r="BB99" s="175">
        <f>BB98-Dead!U97+'Theoritical Daily Growth'!AY99/'Theoritical Daily Growth'!BA99</f>
        <v>9621.8475430225208</v>
      </c>
      <c r="BC99" s="21">
        <f>BB99/Dead!T97</f>
        <v>192.43695086045042</v>
      </c>
      <c r="BD99" s="20">
        <f>'Daily Feed Intake'!AT97</f>
        <v>113.1467597822738</v>
      </c>
      <c r="BE99" s="175">
        <f t="shared" si="31"/>
        <v>1.1830765706471951</v>
      </c>
      <c r="BF99" s="176">
        <v>1.2</v>
      </c>
      <c r="BG99" s="175">
        <f>BG98-Dead!W97+'Theoritical Daily Growth'!BD99/'Theoritical Daily Growth'!BF99</f>
        <v>9658.0621481633625</v>
      </c>
      <c r="BH99" s="21">
        <f>BG99/Dead!V97</f>
        <v>193.16124296326726</v>
      </c>
      <c r="BI99" s="20">
        <f>'Daily Feed Intake'!AX97</f>
        <v>109.89113690048271</v>
      </c>
      <c r="BJ99" s="175">
        <f t="shared" si="32"/>
        <v>1.0952129903704948</v>
      </c>
      <c r="BK99" s="176">
        <v>1.2</v>
      </c>
      <c r="BL99" s="175">
        <f>BL98-Dead!Y97+'Theoritical Daily Growth'!BI99/'Theoritical Daily Growth'!BK99</f>
        <v>10125.34452637705</v>
      </c>
      <c r="BM99" s="21">
        <f>BL99/Dead!X97</f>
        <v>202.506890527541</v>
      </c>
      <c r="BN99" s="72">
        <f t="shared" si="33"/>
        <v>196.03502811708623</v>
      </c>
      <c r="BO99" s="20">
        <f>'Daily Feed Intake'!BB97</f>
        <v>91.85305352170775</v>
      </c>
      <c r="BP99" s="175">
        <f t="shared" si="34"/>
        <v>0.91974333872077896</v>
      </c>
      <c r="BQ99" s="176">
        <v>1.2</v>
      </c>
      <c r="BR99" s="175">
        <f>BR98-Dead!AA97+'Theoritical Daily Growth'!BO99/'Theoritical Daily Growth'!BQ99</f>
        <v>10063.357885772237</v>
      </c>
      <c r="BS99" s="21">
        <f>BR99/Dead!Z97</f>
        <v>201.26715771544474</v>
      </c>
      <c r="BT99" s="20">
        <f>'Daily Feed Intake'!BF97</f>
        <v>96.123695988450038</v>
      </c>
      <c r="BU99" s="175">
        <f t="shared" si="35"/>
        <v>1.0677552041896801</v>
      </c>
      <c r="BV99" s="176">
        <v>1.2</v>
      </c>
      <c r="BW99" s="175">
        <f>BW98-Dead!AC97+'Theoritical Daily Growth'!BT99/'Theoritical Daily Growth'!BV99</f>
        <v>9082.5125846481733</v>
      </c>
      <c r="BX99" s="21">
        <f>BW99/Dead!AB97</f>
        <v>181.65025169296348</v>
      </c>
      <c r="BY99" s="20">
        <f>'Daily Feed Intake'!BJ97</f>
        <v>118.0648953284521</v>
      </c>
      <c r="BZ99" s="175">
        <f t="shared" si="36"/>
        <v>1.401019648034922</v>
      </c>
      <c r="CA99" s="176">
        <v>1.35</v>
      </c>
      <c r="CB99" s="175">
        <f>CB98-Dead!AE98+'Theoritical Daily Growth'!BY99/'Theoritical Daily Growth'!CA99</f>
        <v>8514.5246839419633</v>
      </c>
      <c r="CC99" s="21">
        <f>CB99/Dead!AD97</f>
        <v>170.29049367883925</v>
      </c>
      <c r="CD99" s="72">
        <f t="shared" si="37"/>
        <v>184.40263436241582</v>
      </c>
    </row>
    <row r="100" spans="1:900" x14ac:dyDescent="0.45">
      <c r="A100" s="18">
        <v>44265</v>
      </c>
      <c r="B100" s="16">
        <v>91</v>
      </c>
      <c r="C100" s="20">
        <f>'Daily Feed Intake'!F98</f>
        <v>129.0257578969684</v>
      </c>
      <c r="D100" s="174">
        <f t="shared" si="20"/>
        <v>1.415319176294616</v>
      </c>
      <c r="E100" s="170">
        <v>1.35</v>
      </c>
      <c r="F100" s="175">
        <f>F99-Dead!C98+'Theoritical Daily Growth'!C100/'Theoritical Daily Growth'!E100</f>
        <v>9211.9464092839953</v>
      </c>
      <c r="G100" s="21">
        <f>F100/Dead!B99</f>
        <v>184.2389281856799</v>
      </c>
      <c r="H100" s="20">
        <f>'Daily Feed Intake'!J98</f>
        <v>129.44329022683908</v>
      </c>
      <c r="I100" s="174">
        <f t="shared" si="38"/>
        <v>1.2383053528246841</v>
      </c>
      <c r="J100" s="170">
        <v>1.2</v>
      </c>
      <c r="K100" s="175">
        <f>K99-Dead!E98+'Theoritical Daily Growth'!H100/'Theoritical Daily Growth'!J100</f>
        <v>10561.130385838458</v>
      </c>
      <c r="L100" s="21">
        <f>K100/Dead!D98</f>
        <v>211.22260771676918</v>
      </c>
      <c r="M100" s="20">
        <f>'Daily Feed Intake'!N98</f>
        <v>129.58246767012932</v>
      </c>
      <c r="N100" s="174">
        <f t="shared" si="39"/>
        <v>1.2440687338050702</v>
      </c>
      <c r="O100" s="170">
        <v>1.2</v>
      </c>
      <c r="P100" s="175">
        <f>P99-Dead!G98+'Theoritical Daily Growth'!M100/'Theoritical Daily Growth'!O100</f>
        <v>10524.006960638828</v>
      </c>
      <c r="Q100" s="21">
        <f>P100/Dead!F98</f>
        <v>210.48013921277655</v>
      </c>
      <c r="R100" s="19">
        <f t="shared" si="21"/>
        <v>201.98055837174186</v>
      </c>
      <c r="S100" s="20">
        <f>'Daily Feed Intake'!R98</f>
        <v>129.20643100072144</v>
      </c>
      <c r="T100" s="175">
        <f t="shared" si="22"/>
        <v>1.2935447291097726</v>
      </c>
      <c r="U100" s="176">
        <v>1.3</v>
      </c>
      <c r="V100" s="175">
        <f>V99-Dead!I98+'Theoritical Daily Growth'!S100/'Theoritical Daily Growth'!U100</f>
        <v>10087.944893490518</v>
      </c>
      <c r="W100" s="21">
        <f>V100/Dead!H98</f>
        <v>201.75889786981034</v>
      </c>
      <c r="X100" s="20">
        <f>'Daily Feed Intake'!V98</f>
        <v>128.36133154694426</v>
      </c>
      <c r="Y100" s="175">
        <f t="shared" si="23"/>
        <v>1.2809842889109235</v>
      </c>
      <c r="Z100" s="176">
        <v>1.2</v>
      </c>
      <c r="AA100" s="175">
        <f>AA99-Dead!K98+'Theoritical Daily Growth'!X100/'Theoritical Daily Growth'!Z100</f>
        <v>10127.491264213817</v>
      </c>
      <c r="AB100" s="21">
        <f>AA100/Dead!J98</f>
        <v>202.54982528427635</v>
      </c>
      <c r="AC100" s="20">
        <f>'Daily Feed Intake'!Z98</f>
        <v>129.43316500051532</v>
      </c>
      <c r="AD100" s="175">
        <f t="shared" si="24"/>
        <v>1.2577251217803078</v>
      </c>
      <c r="AE100" s="176">
        <v>1.2</v>
      </c>
      <c r="AF100" s="175">
        <f>AF99-Dead!M98+'Theoritical Daily Growth'!AC100/'Theoritical Daily Growth'!AE100</f>
        <v>10398.914457727853</v>
      </c>
      <c r="AG100" s="21">
        <f>AF100/Dead!L98</f>
        <v>207.97828915455705</v>
      </c>
      <c r="AH100" s="72">
        <f t="shared" si="25"/>
        <v>204.09567076954792</v>
      </c>
      <c r="AI100" s="20">
        <f>'Daily Feed Intake'!AH98</f>
        <v>126.10499026539604</v>
      </c>
      <c r="AJ100" s="175">
        <f t="shared" si="26"/>
        <v>1.2459260728155281</v>
      </c>
      <c r="AK100" s="176">
        <v>1.2</v>
      </c>
      <c r="AL100" s="175">
        <f>AL99-Dead!O98+'Theoritical Daily Growth'!AI100/'Theoritical Daily Growth'!AK100</f>
        <v>10226.47374560235</v>
      </c>
      <c r="AM100" s="21">
        <f>AL100/Dead!N98</f>
        <v>204.52947491204702</v>
      </c>
      <c r="AN100" s="20">
        <f>'Daily Feed Intake'!AL98</f>
        <v>129.01599754073163</v>
      </c>
      <c r="AO100" s="175">
        <f t="shared" si="27"/>
        <v>1.259539016767798</v>
      </c>
      <c r="AP100" s="176">
        <v>1.2</v>
      </c>
      <c r="AQ100" s="175">
        <f>AQ99-Dead!Q98+'Theoritical Daily Growth'!AN100/'Theoritical Daily Growth'!AP100</f>
        <v>10350.625757591284</v>
      </c>
      <c r="AR100" s="21">
        <f>AQ100/Dead!P98</f>
        <v>207.01251515182568</v>
      </c>
      <c r="AS100" s="20">
        <f>'Daily Feed Intake'!AP98</f>
        <v>119.74016637568039</v>
      </c>
      <c r="AT100" s="175">
        <f t="shared" si="28"/>
        <v>1.2319629803766761</v>
      </c>
      <c r="AU100" s="176">
        <v>1.2</v>
      </c>
      <c r="AV100" s="175">
        <f>AV99-Dead!S98+'Theoritical Daily Growth'!AS100/'Theoritical Daily Growth'!AU100</f>
        <v>9819.244874875907</v>
      </c>
      <c r="AW100" s="21">
        <f>AV100/Dead!R98</f>
        <v>196.38489749751815</v>
      </c>
      <c r="AX100" s="72">
        <f t="shared" si="29"/>
        <v>202.64229585379698</v>
      </c>
      <c r="AY100" s="20">
        <f>'Daily Feed Intake'!AP98</f>
        <v>119.74016637568039</v>
      </c>
      <c r="AZ100" s="175">
        <f t="shared" si="30"/>
        <v>1.2444612725392059</v>
      </c>
      <c r="BA100" s="176">
        <v>1.2</v>
      </c>
      <c r="BB100" s="175">
        <f>BB99-Dead!U98+'Theoritical Daily Growth'!AY100/'Theoritical Daily Growth'!BA100</f>
        <v>9721.6310150022546</v>
      </c>
      <c r="BC100" s="21">
        <f>BB100/Dead!T98</f>
        <v>194.4326203000451</v>
      </c>
      <c r="BD100" s="20">
        <f>'Daily Feed Intake'!AT98</f>
        <v>127.51463489781247</v>
      </c>
      <c r="BE100" s="175">
        <f t="shared" si="31"/>
        <v>1.3202921346086125</v>
      </c>
      <c r="BF100" s="176">
        <v>1.2</v>
      </c>
      <c r="BG100" s="175">
        <f>BG99-Dead!W98+'Theoritical Daily Growth'!BD100/'Theoritical Daily Growth'!BF100</f>
        <v>9764.3243439115395</v>
      </c>
      <c r="BH100" s="21">
        <f>BG100/Dead!V98</f>
        <v>195.28648687823079</v>
      </c>
      <c r="BI100" s="20">
        <f>'Daily Feed Intake'!AX98</f>
        <v>124.20766149738112</v>
      </c>
      <c r="BJ100" s="175">
        <f t="shared" si="32"/>
        <v>1.2267005944717604</v>
      </c>
      <c r="BK100" s="176">
        <v>1.2</v>
      </c>
      <c r="BL100" s="175">
        <f>BL99-Dead!Y98+'Theoritical Daily Growth'!BI100/'Theoritical Daily Growth'!BK100</f>
        <v>10228.850910958201</v>
      </c>
      <c r="BM100" s="21">
        <f>BL100/Dead!X98</f>
        <v>204.57701821916402</v>
      </c>
      <c r="BN100" s="72">
        <f t="shared" si="33"/>
        <v>198.0987084658133</v>
      </c>
      <c r="BO100" s="20">
        <f>'Daily Feed Intake'!BB98</f>
        <v>117.05397030009281</v>
      </c>
      <c r="BP100" s="175">
        <f t="shared" si="34"/>
        <v>1.1631701031480348</v>
      </c>
      <c r="BQ100" s="176">
        <v>1.2</v>
      </c>
      <c r="BR100" s="175">
        <f>BR99-Dead!AA98+'Theoritical Daily Growth'!BO100/'Theoritical Daily Growth'!BQ100</f>
        <v>10160.902861022314</v>
      </c>
      <c r="BS100" s="21">
        <f>BR100/Dead!Z98</f>
        <v>203.21805722044627</v>
      </c>
      <c r="BT100" s="20">
        <f>'Daily Feed Intake'!BF98</f>
        <v>126.11103330927091</v>
      </c>
      <c r="BU100" s="175">
        <f t="shared" si="35"/>
        <v>1.3885038103049987</v>
      </c>
      <c r="BV100" s="176">
        <v>1.2</v>
      </c>
      <c r="BW100" s="175">
        <f>BW99-Dead!AC98+'Theoritical Daily Growth'!BT100/'Theoritical Daily Growth'!BV100</f>
        <v>9187.6051124058995</v>
      </c>
      <c r="BX100" s="21">
        <f>BW100/Dead!AB98</f>
        <v>183.75210224811798</v>
      </c>
      <c r="BY100" s="20">
        <f>'Daily Feed Intake'!BJ98</f>
        <v>110.57579766938228</v>
      </c>
      <c r="BZ100" s="175">
        <f t="shared" si="36"/>
        <v>1.2986725833084212</v>
      </c>
      <c r="CA100" s="176">
        <v>1.35</v>
      </c>
      <c r="CB100" s="175">
        <f>CB99-Dead!AE99+'Theoritical Daily Growth'!BY100/'Theoritical Daily Growth'!CA100</f>
        <v>8596.4326822155799</v>
      </c>
      <c r="CC100" s="21">
        <f>CB100/Dead!AD98</f>
        <v>171.92865364431159</v>
      </c>
      <c r="CD100" s="72">
        <f t="shared" si="37"/>
        <v>186.2996043709586</v>
      </c>
    </row>
    <row r="101" spans="1:900" x14ac:dyDescent="0.45">
      <c r="A101" s="18">
        <v>44266</v>
      </c>
      <c r="B101" s="16">
        <v>92</v>
      </c>
      <c r="C101" s="20">
        <f>'Daily Feed Intake'!F99</f>
        <v>119.85075259698961</v>
      </c>
      <c r="D101" s="174">
        <f t="shared" si="20"/>
        <v>1.3010361466736442</v>
      </c>
      <c r="E101" s="170">
        <v>1.35</v>
      </c>
      <c r="F101" s="175">
        <f>F100-Dead!C99+'Theoritical Daily Growth'!C101/'Theoritical Daily Growth'!E101</f>
        <v>9300.7247445410248</v>
      </c>
      <c r="G101" s="21">
        <f>F101/Dead!B100</f>
        <v>186.01449489082049</v>
      </c>
      <c r="H101" s="20">
        <f>'Daily Feed Intake'!J99</f>
        <v>122.46300614797541</v>
      </c>
      <c r="I101" s="174">
        <f t="shared" si="38"/>
        <v>1.1595634337796594</v>
      </c>
      <c r="J101" s="170">
        <v>1.2</v>
      </c>
      <c r="K101" s="175">
        <f>K100-Dead!E99+'Theoritical Daily Growth'!H101/'Theoritical Daily Growth'!J101</f>
        <v>10663.182890961771</v>
      </c>
      <c r="L101" s="21">
        <f>K101/Dead!D99</f>
        <v>213.26365781923542</v>
      </c>
      <c r="M101" s="20">
        <f>'Daily Feed Intake'!N99</f>
        <v>107.04642781428873</v>
      </c>
      <c r="N101" s="174">
        <f t="shared" si="39"/>
        <v>1.0171641677419681</v>
      </c>
      <c r="O101" s="170">
        <v>1.2</v>
      </c>
      <c r="P101" s="175">
        <f>P100-Dead!G99+'Theoritical Daily Growth'!M101/'Theoritical Daily Growth'!O101</f>
        <v>10613.212317150736</v>
      </c>
      <c r="Q101" s="21">
        <f>P101/Dead!F99</f>
        <v>212.26424634301472</v>
      </c>
      <c r="R101" s="19">
        <f t="shared" si="21"/>
        <v>203.84746635102354</v>
      </c>
      <c r="S101" s="20">
        <f>'Daily Feed Intake'!R99</f>
        <v>130</v>
      </c>
      <c r="T101" s="175">
        <f t="shared" si="22"/>
        <v>1.288666833260415</v>
      </c>
      <c r="U101" s="176">
        <v>1.3</v>
      </c>
      <c r="V101" s="175">
        <f>V100-Dead!I99+'Theoritical Daily Growth'!S101/'Theoritical Daily Growth'!U101</f>
        <v>10187.944893490518</v>
      </c>
      <c r="W101" s="21">
        <f>V101/Dead!H99</f>
        <v>203.75889786981034</v>
      </c>
      <c r="X101" s="20">
        <f>'Daily Feed Intake'!V99</f>
        <v>121.84788209832011</v>
      </c>
      <c r="Y101" s="175">
        <f t="shared" si="23"/>
        <v>1.2031398390722681</v>
      </c>
      <c r="Z101" s="176">
        <v>1.2</v>
      </c>
      <c r="AA101" s="175">
        <f>AA100-Dead!K99+'Theoritical Daily Growth'!X101/'Theoritical Daily Growth'!Z101</f>
        <v>10229.031165962417</v>
      </c>
      <c r="AB101" s="21">
        <f>AA101/Dead!J99</f>
        <v>204.58062331924833</v>
      </c>
      <c r="AC101" s="20">
        <f>'Daily Feed Intake'!Z99</f>
        <v>123.04338864268783</v>
      </c>
      <c r="AD101" s="175">
        <f t="shared" si="24"/>
        <v>1.183233010934611</v>
      </c>
      <c r="AE101" s="176">
        <v>1.2</v>
      </c>
      <c r="AF101" s="175">
        <f>AF100-Dead!M99+'Theoritical Daily Growth'!AC101/'Theoritical Daily Growth'!AE101</f>
        <v>10501.450614930092</v>
      </c>
      <c r="AG101" s="21">
        <f>AF101/Dead!L99</f>
        <v>210.02901229860186</v>
      </c>
      <c r="AH101" s="72">
        <f t="shared" si="25"/>
        <v>206.12284449588685</v>
      </c>
      <c r="AI101" s="20">
        <f>'Daily Feed Intake'!AH99</f>
        <v>123.45023363049492</v>
      </c>
      <c r="AJ101" s="175">
        <f t="shared" si="26"/>
        <v>1.2071632578490874</v>
      </c>
      <c r="AK101" s="176">
        <v>1.2</v>
      </c>
      <c r="AL101" s="175">
        <f>AL100-Dead!O99+'Theoritical Daily Growth'!AI101/'Theoritical Daily Growth'!AK101</f>
        <v>10329.348940294429</v>
      </c>
      <c r="AM101" s="21">
        <f>AL101/Dead!N99</f>
        <v>206.58697880588858</v>
      </c>
      <c r="AN101" s="20">
        <f>'Daily Feed Intake'!AL99</f>
        <v>126.1254903166308</v>
      </c>
      <c r="AO101" s="175">
        <f t="shared" si="27"/>
        <v>1.2185300992466925</v>
      </c>
      <c r="AP101" s="176">
        <v>1.2</v>
      </c>
      <c r="AQ101" s="175">
        <f>AQ100-Dead!Q99+'Theoritical Daily Growth'!AN101/'Theoritical Daily Growth'!AP101</f>
        <v>10455.730332855142</v>
      </c>
      <c r="AR101" s="21">
        <f>AQ101/Dead!P99</f>
        <v>209.11460665710285</v>
      </c>
      <c r="AS101" s="20">
        <f>'Daily Feed Intake'!AP99</f>
        <v>107.89873677724145</v>
      </c>
      <c r="AT101" s="175">
        <f t="shared" si="28"/>
        <v>1.0988496381561625</v>
      </c>
      <c r="AU101" s="176">
        <v>1.2</v>
      </c>
      <c r="AV101" s="175">
        <f>AV100-Dead!S99+'Theoritical Daily Growth'!AS101/'Theoritical Daily Growth'!AU101</f>
        <v>9909.1604888569418</v>
      </c>
      <c r="AW101" s="21">
        <f>AV101/Dead!R99</f>
        <v>198.18320977713884</v>
      </c>
      <c r="AX101" s="72">
        <f t="shared" si="29"/>
        <v>204.62826508004343</v>
      </c>
      <c r="AY101" s="20">
        <f>'Daily Feed Intake'!AP99</f>
        <v>107.89873677724145</v>
      </c>
      <c r="AZ101" s="175">
        <f t="shared" si="30"/>
        <v>1.1098830701425919</v>
      </c>
      <c r="BA101" s="176">
        <v>1.2</v>
      </c>
      <c r="BB101" s="175">
        <f>BB100-Dead!U99+'Theoritical Daily Growth'!AY101/'Theoritical Daily Growth'!BA101</f>
        <v>9811.5466289832893</v>
      </c>
      <c r="BC101" s="21">
        <f>BB101/Dead!T99</f>
        <v>196.23093257966579</v>
      </c>
      <c r="BD101" s="20">
        <f>'Daily Feed Intake'!AT99</f>
        <v>120.46934374037178</v>
      </c>
      <c r="BE101" s="175">
        <f t="shared" si="31"/>
        <v>1.2337704023063245</v>
      </c>
      <c r="BF101" s="176">
        <v>1.2</v>
      </c>
      <c r="BG101" s="175">
        <f>BG100-Dead!W99+'Theoritical Daily Growth'!BD101/'Theoritical Daily Growth'!BF101</f>
        <v>9864.7154636951818</v>
      </c>
      <c r="BH101" s="21">
        <f>BG101/Dead!V99</f>
        <v>197.29430927390365</v>
      </c>
      <c r="BI101" s="20">
        <f>'Daily Feed Intake'!AX99</f>
        <v>109.94248741912293</v>
      </c>
      <c r="BJ101" s="175">
        <f t="shared" si="32"/>
        <v>1.0748273523210821</v>
      </c>
      <c r="BK101" s="176">
        <v>1.2</v>
      </c>
      <c r="BL101" s="175">
        <f>BL100-Dead!Y99+'Theoritical Daily Growth'!BI101/'Theoritical Daily Growth'!BK101</f>
        <v>10320.469650474137</v>
      </c>
      <c r="BM101" s="21">
        <f>BL101/Dead!X99</f>
        <v>206.40939300948273</v>
      </c>
      <c r="BN101" s="72">
        <f t="shared" si="33"/>
        <v>199.97821162101741</v>
      </c>
      <c r="BO101" s="20">
        <f>'Daily Feed Intake'!BB99</f>
        <v>110.20443745488295</v>
      </c>
      <c r="BP101" s="175">
        <f t="shared" si="34"/>
        <v>1.0845929634622549</v>
      </c>
      <c r="BQ101" s="176">
        <v>1.2</v>
      </c>
      <c r="BR101" s="175">
        <f>BR100-Dead!AA99+'Theoritical Daily Growth'!BO101/'Theoritical Daily Growth'!BQ101</f>
        <v>10252.739892234717</v>
      </c>
      <c r="BS101" s="21">
        <f>BR101/Dead!Z99</f>
        <v>205.05479784469432</v>
      </c>
      <c r="BT101" s="20">
        <f>'Daily Feed Intake'!BF99</f>
        <v>122.366484479736</v>
      </c>
      <c r="BU101" s="175">
        <f t="shared" si="35"/>
        <v>1.3318648655731424</v>
      </c>
      <c r="BV101" s="176">
        <v>1.2</v>
      </c>
      <c r="BW101" s="175">
        <f>BW100-Dead!AC99+'Theoritical Daily Growth'!BT101/'Theoritical Daily Growth'!BV101</f>
        <v>9289.5771828056786</v>
      </c>
      <c r="BX101" s="21">
        <f>BW101/Dead!AB99</f>
        <v>185.79154365611356</v>
      </c>
      <c r="BY101" s="20">
        <f>'Daily Feed Intake'!BJ99</f>
        <v>102.66376198824378</v>
      </c>
      <c r="BZ101" s="175">
        <f t="shared" si="36"/>
        <v>1.1942600586012382</v>
      </c>
      <c r="CA101" s="176">
        <v>1.35</v>
      </c>
      <c r="CB101" s="175">
        <f>CB100-Dead!AE100+'Theoritical Daily Growth'!BY101/'Theoritical Daily Growth'!CA101</f>
        <v>8672.4799133179822</v>
      </c>
      <c r="CC101" s="21">
        <f>CB101/Dead!AD99</f>
        <v>173.44959826635966</v>
      </c>
      <c r="CD101" s="72">
        <f t="shared" si="37"/>
        <v>188.09864658905585</v>
      </c>
    </row>
    <row r="102" spans="1:900" x14ac:dyDescent="0.45">
      <c r="A102" s="18">
        <v>44267</v>
      </c>
      <c r="B102" s="16">
        <v>93</v>
      </c>
      <c r="C102" s="20">
        <f>'Daily Feed Intake'!F100</f>
        <v>128.88658045367819</v>
      </c>
      <c r="D102" s="174">
        <f t="shared" si="20"/>
        <v>1.3857692168486868</v>
      </c>
      <c r="E102" s="170">
        <v>1.35</v>
      </c>
      <c r="F102" s="175">
        <f>F101-Dead!C100+'Theoritical Daily Growth'!C102/'Theoritical Daily Growth'!E102</f>
        <v>9396.1962856178234</v>
      </c>
      <c r="G102" s="21">
        <f>F102/Dead!B101</f>
        <v>187.92392571235646</v>
      </c>
      <c r="H102" s="20">
        <f>'Daily Feed Intake'!J100</f>
        <v>130</v>
      </c>
      <c r="I102" s="174">
        <f t="shared" si="38"/>
        <v>1.219148178638007</v>
      </c>
      <c r="J102" s="170">
        <v>1.2</v>
      </c>
      <c r="K102" s="175">
        <f>K101-Dead!E100+'Theoritical Daily Growth'!H102/'Theoritical Daily Growth'!J102</f>
        <v>10771.516224295105</v>
      </c>
      <c r="L102" s="21">
        <f>K102/Dead!D100</f>
        <v>215.4303244859021</v>
      </c>
      <c r="M102" s="20">
        <f>'Daily Feed Intake'!N100</f>
        <v>129.50752596989611</v>
      </c>
      <c r="N102" s="174">
        <f t="shared" si="39"/>
        <v>1.2202481407124455</v>
      </c>
      <c r="O102" s="170">
        <v>1.2</v>
      </c>
      <c r="P102" s="175">
        <f>P101-Dead!G100+'Theoritical Daily Growth'!M102/'Theoritical Daily Growth'!O102</f>
        <v>10721.135255458983</v>
      </c>
      <c r="Q102" s="21">
        <f>P102/Dead!F100</f>
        <v>214.42270510917967</v>
      </c>
      <c r="R102" s="19">
        <f t="shared" si="21"/>
        <v>205.92565176914607</v>
      </c>
      <c r="S102" s="20">
        <f>'Daily Feed Intake'!R100</f>
        <v>129.98969390910028</v>
      </c>
      <c r="T102" s="175">
        <f t="shared" si="22"/>
        <v>1.2759167355936119</v>
      </c>
      <c r="U102" s="176">
        <v>1.3</v>
      </c>
      <c r="V102" s="175">
        <f>V101-Dead!I100+'Theoritical Daily Growth'!S102/'Theoritical Daily Growth'!U102</f>
        <v>10287.936965728288</v>
      </c>
      <c r="W102" s="21">
        <f>V102/Dead!H100</f>
        <v>205.75873931456576</v>
      </c>
      <c r="X102" s="20">
        <f>'Daily Feed Intake'!V100</f>
        <v>130</v>
      </c>
      <c r="Y102" s="175">
        <f t="shared" si="23"/>
        <v>1.2708925986322255</v>
      </c>
      <c r="Z102" s="176">
        <v>1.2</v>
      </c>
      <c r="AA102" s="175">
        <f>AA101-Dead!K100+'Theoritical Daily Growth'!X102/'Theoritical Daily Growth'!Z102</f>
        <v>10337.364499295751</v>
      </c>
      <c r="AB102" s="21">
        <f>AA102/Dead!J100</f>
        <v>206.74728998591502</v>
      </c>
      <c r="AC102" s="20">
        <f>'Daily Feed Intake'!Z100</f>
        <v>130</v>
      </c>
      <c r="AD102" s="175">
        <f t="shared" si="24"/>
        <v>1.2379242141573925</v>
      </c>
      <c r="AE102" s="176">
        <v>1.2</v>
      </c>
      <c r="AF102" s="175">
        <f>AF101-Dead!M100+'Theoritical Daily Growth'!AC102/'Theoritical Daily Growth'!AE102</f>
        <v>10609.783948263426</v>
      </c>
      <c r="AG102" s="21">
        <f>AF102/Dead!L100</f>
        <v>212.19567896526851</v>
      </c>
      <c r="AH102" s="72">
        <f t="shared" si="25"/>
        <v>208.23390275524977</v>
      </c>
      <c r="AI102" s="20">
        <f>'Daily Feed Intake'!AH100</f>
        <v>127.70399426170714</v>
      </c>
      <c r="AJ102" s="175">
        <f t="shared" si="26"/>
        <v>1.2363218146647976</v>
      </c>
      <c r="AK102" s="176">
        <v>1.2</v>
      </c>
      <c r="AL102" s="175">
        <f>AL101-Dead!O100+'Theoritical Daily Growth'!AI102/'Theoritical Daily Growth'!AK102</f>
        <v>10435.768935512519</v>
      </c>
      <c r="AM102" s="21">
        <f>AL102/Dead!N100</f>
        <v>208.71537871025038</v>
      </c>
      <c r="AN102" s="20">
        <f>'Daily Feed Intake'!AL100</f>
        <v>130</v>
      </c>
      <c r="AO102" s="175">
        <f t="shared" si="27"/>
        <v>1.2433373457567067</v>
      </c>
      <c r="AP102" s="176">
        <v>1.2</v>
      </c>
      <c r="AQ102" s="175">
        <f>AQ101-Dead!Q100+'Theoritical Daily Growth'!AN102/'Theoritical Daily Growth'!AP102</f>
        <v>10564.063666188476</v>
      </c>
      <c r="AR102" s="21">
        <f>AQ102/Dead!P100</f>
        <v>211.28127332376954</v>
      </c>
      <c r="AS102" s="20">
        <f>'Daily Feed Intake'!AP100</f>
        <v>105.85498613535997</v>
      </c>
      <c r="AT102" s="175">
        <f t="shared" si="28"/>
        <v>1.0682538268947819</v>
      </c>
      <c r="AU102" s="176">
        <v>1.2</v>
      </c>
      <c r="AV102" s="175">
        <f>AV101-Dead!S100+'Theoritical Daily Growth'!AS102/'Theoritical Daily Growth'!AU102</f>
        <v>9997.3729773030755</v>
      </c>
      <c r="AW102" s="21">
        <f>AV102/Dead!R100</f>
        <v>199.94745954606151</v>
      </c>
      <c r="AX102" s="72">
        <f t="shared" si="29"/>
        <v>206.64803719336047</v>
      </c>
      <c r="AY102" s="20">
        <f>'Daily Feed Intake'!AP100</f>
        <v>105.85498613535997</v>
      </c>
      <c r="AZ102" s="175">
        <f t="shared" si="30"/>
        <v>1.078881751656406</v>
      </c>
      <c r="BA102" s="176">
        <v>1.2</v>
      </c>
      <c r="BB102" s="175">
        <f>BB101-Dead!U100+'Theoritical Daily Growth'!AY102/'Theoritical Daily Growth'!BA102</f>
        <v>9899.759117429423</v>
      </c>
      <c r="BC102" s="21">
        <f>BB102/Dead!T100</f>
        <v>197.99518234858846</v>
      </c>
      <c r="BD102" s="20">
        <f>'Daily Feed Intake'!AT100</f>
        <v>128.21300195131971</v>
      </c>
      <c r="BE102" s="175">
        <f t="shared" si="31"/>
        <v>1.2997131283023642</v>
      </c>
      <c r="BF102" s="176">
        <v>1.2</v>
      </c>
      <c r="BG102" s="175">
        <f>BG101-Dead!W100+'Theoritical Daily Growth'!BD102/'Theoritical Daily Growth'!BF102</f>
        <v>9971.5596319879478</v>
      </c>
      <c r="BH102" s="21">
        <f>BG102/Dead!V100</f>
        <v>199.43119263975896</v>
      </c>
      <c r="BI102" s="20">
        <f>'Daily Feed Intake'!AX100</f>
        <v>113.13648967854576</v>
      </c>
      <c r="BJ102" s="175">
        <f t="shared" si="32"/>
        <v>1.0962339264603924</v>
      </c>
      <c r="BK102" s="176">
        <v>1.2</v>
      </c>
      <c r="BL102" s="175">
        <f>BL101-Dead!Y100+'Theoritical Daily Growth'!BI102/'Theoritical Daily Growth'!BK102</f>
        <v>10414.750058539592</v>
      </c>
      <c r="BM102" s="21">
        <f>BL102/Dead!X100</f>
        <v>208.29500117079183</v>
      </c>
      <c r="BN102" s="72">
        <f t="shared" si="33"/>
        <v>201.90712538637976</v>
      </c>
      <c r="BO102" s="20">
        <f>'Daily Feed Intake'!BB100</f>
        <v>122.51090234093019</v>
      </c>
      <c r="BP102" s="175">
        <f t="shared" si="34"/>
        <v>1.194908908532033</v>
      </c>
      <c r="BQ102" s="176">
        <v>1.2</v>
      </c>
      <c r="BR102" s="175">
        <f>BR101-Dead!AA100+'Theoritical Daily Growth'!BO102/'Theoritical Daily Growth'!BQ102</f>
        <v>10354.832310852158</v>
      </c>
      <c r="BS102" s="21">
        <f>BR102/Dead!Z100</f>
        <v>207.09664621704317</v>
      </c>
      <c r="BT102" s="20">
        <f>'Daily Feed Intake'!BF100</f>
        <v>126.34829122408992</v>
      </c>
      <c r="BU102" s="175">
        <f t="shared" si="35"/>
        <v>1.3601080946714268</v>
      </c>
      <c r="BV102" s="176">
        <v>1.2</v>
      </c>
      <c r="BW102" s="175">
        <f>BW101-Dead!AC100+'Theoritical Daily Growth'!BT102/'Theoritical Daily Growth'!BV102</f>
        <v>9394.8674254924208</v>
      </c>
      <c r="BX102" s="21">
        <f>BW102/Dead!AB100</f>
        <v>187.89734850984843</v>
      </c>
      <c r="BY102" s="20">
        <f>'Daily Feed Intake'!BJ100</f>
        <v>112.21597195008766</v>
      </c>
      <c r="BZ102" s="175">
        <f t="shared" si="36"/>
        <v>1.293931759677668</v>
      </c>
      <c r="CA102" s="176">
        <v>1.35</v>
      </c>
      <c r="CB102" s="175">
        <f>CB101-Dead!AE101+'Theoritical Daily Growth'!BY102/'Theoritical Daily Growth'!CA102</f>
        <v>8755.6028555032317</v>
      </c>
      <c r="CC102" s="21">
        <f>CB102/Dead!AD100</f>
        <v>175.11205711006463</v>
      </c>
      <c r="CD102" s="72">
        <f t="shared" si="37"/>
        <v>190.03535061231875</v>
      </c>
    </row>
    <row r="103" spans="1:900" x14ac:dyDescent="0.45">
      <c r="A103" s="18">
        <v>44268</v>
      </c>
      <c r="B103" s="16">
        <v>94</v>
      </c>
      <c r="C103" s="20">
        <f>'Daily Feed Intake'!F101</f>
        <v>107.84937460250158</v>
      </c>
      <c r="D103" s="174">
        <f t="shared" si="20"/>
        <v>1.1477982294556783</v>
      </c>
      <c r="E103" s="170">
        <v>1.35</v>
      </c>
      <c r="F103" s="175">
        <f>F102-Dead!C101+'Theoritical Daily Growth'!C103/'Theoritical Daily Growth'!E103</f>
        <v>9476.0847112493066</v>
      </c>
      <c r="G103" s="21">
        <f>F103/Dead!B102</f>
        <v>189.52169422498613</v>
      </c>
      <c r="H103" s="20">
        <f>'Daily Feed Intake'!J101</f>
        <v>128.43693025227898</v>
      </c>
      <c r="I103" s="174">
        <f t="shared" si="38"/>
        <v>1.1923755911223537</v>
      </c>
      <c r="J103" s="170">
        <v>1.2</v>
      </c>
      <c r="K103" s="175">
        <f>K102-Dead!E101+'Theoritical Daily Growth'!H103/'Theoritical Daily Growth'!J103</f>
        <v>10878.546999505337</v>
      </c>
      <c r="L103" s="21">
        <f>K103/Dead!D101</f>
        <v>217.57093999010675</v>
      </c>
      <c r="M103" s="20">
        <f>'Daily Feed Intake'!N101</f>
        <v>130</v>
      </c>
      <c r="N103" s="174">
        <f t="shared" si="39"/>
        <v>1.2125581564117165</v>
      </c>
      <c r="O103" s="170">
        <v>1.2</v>
      </c>
      <c r="P103" s="175">
        <f>P102-Dead!G101+'Theoritical Daily Growth'!M103/'Theoritical Daily Growth'!O103</f>
        <v>10829.468588792317</v>
      </c>
      <c r="Q103" s="21">
        <f>P103/Dead!F101</f>
        <v>216.58937177584633</v>
      </c>
      <c r="R103" s="19">
        <f t="shared" si="21"/>
        <v>207.89400199697971</v>
      </c>
      <c r="S103" s="20">
        <f>'Daily Feed Intake'!R101</f>
        <v>127.61929300216428</v>
      </c>
      <c r="T103" s="175">
        <f t="shared" si="22"/>
        <v>1.2404750673268734</v>
      </c>
      <c r="U103" s="176">
        <v>1.3</v>
      </c>
      <c r="V103" s="175">
        <f>V102-Dead!I101+'Theoritical Daily Growth'!S103/'Theoritical Daily Growth'!U103</f>
        <v>10386.10565265303</v>
      </c>
      <c r="W103" s="21">
        <f>V103/Dead!H101</f>
        <v>207.72211305306061</v>
      </c>
      <c r="X103" s="20">
        <f>'Daily Feed Intake'!V101</f>
        <v>120.48747809955684</v>
      </c>
      <c r="Y103" s="175">
        <f t="shared" si="23"/>
        <v>1.1655531553305027</v>
      </c>
      <c r="Z103" s="176">
        <v>1.2</v>
      </c>
      <c r="AA103" s="175">
        <f>AA102-Dead!K101+'Theoritical Daily Growth'!X103/'Theoritical Daily Growth'!Z103</f>
        <v>10437.770731045381</v>
      </c>
      <c r="AB103" s="21">
        <f>AA103/Dead!J101</f>
        <v>208.7554146209076</v>
      </c>
      <c r="AC103" s="20">
        <f>'Daily Feed Intake'!Z101</f>
        <v>129.42285890961557</v>
      </c>
      <c r="AD103" s="175">
        <f t="shared" si="24"/>
        <v>1.2198444335975291</v>
      </c>
      <c r="AE103" s="176">
        <v>1.2</v>
      </c>
      <c r="AF103" s="175">
        <f>AF102-Dead!M101+'Theoritical Daily Growth'!AC103/'Theoritical Daily Growth'!AE103</f>
        <v>10717.636330688107</v>
      </c>
      <c r="AG103" s="21">
        <f>AF103/Dead!L101</f>
        <v>214.35272661376214</v>
      </c>
      <c r="AH103" s="72">
        <f t="shared" si="25"/>
        <v>210.27675142924343</v>
      </c>
      <c r="AI103" s="20">
        <f>'Daily Feed Intake'!AH101</f>
        <v>125.86923967619633</v>
      </c>
      <c r="AJ103" s="175">
        <f t="shared" si="26"/>
        <v>1.2061328729488074</v>
      </c>
      <c r="AK103" s="176">
        <v>1.2</v>
      </c>
      <c r="AL103" s="175">
        <f>AL102-Dead!O101+'Theoritical Daily Growth'!AI103/'Theoritical Daily Growth'!AK103</f>
        <v>10540.659968576016</v>
      </c>
      <c r="AM103" s="21">
        <f>AL103/Dead!N101</f>
        <v>210.81319937152031</v>
      </c>
      <c r="AN103" s="20">
        <f>'Daily Feed Intake'!AL101</f>
        <v>128.38049595245414</v>
      </c>
      <c r="AO103" s="175">
        <f t="shared" si="27"/>
        <v>1.2152567421886236</v>
      </c>
      <c r="AP103" s="176">
        <v>1.2</v>
      </c>
      <c r="AQ103" s="175">
        <f>AQ102-Dead!Q101+'Theoritical Daily Growth'!AN103/'Theoritical Daily Growth'!AP103</f>
        <v>10671.047412815522</v>
      </c>
      <c r="AR103" s="21">
        <f>AQ103/Dead!P101</f>
        <v>213.42094825631045</v>
      </c>
      <c r="AS103" s="20">
        <f>'Daily Feed Intake'!AP101</f>
        <v>124.79305740987984</v>
      </c>
      <c r="AT103" s="175">
        <f t="shared" si="28"/>
        <v>1.2482584944384503</v>
      </c>
      <c r="AU103" s="176">
        <v>1.2</v>
      </c>
      <c r="AV103" s="175">
        <f>AV102-Dead!S101+'Theoritical Daily Growth'!AS103/'Theoritical Daily Growth'!AU103</f>
        <v>10101.367191811309</v>
      </c>
      <c r="AW103" s="21">
        <f>AV103/Dead!R101</f>
        <v>202.02734383622618</v>
      </c>
      <c r="AX103" s="72">
        <f t="shared" si="29"/>
        <v>208.75383048801896</v>
      </c>
      <c r="AY103" s="20">
        <f>'Daily Feed Intake'!AP101</f>
        <v>124.79305740987984</v>
      </c>
      <c r="AZ103" s="175">
        <f t="shared" si="30"/>
        <v>1.2605666050012303</v>
      </c>
      <c r="BA103" s="176">
        <v>1.2</v>
      </c>
      <c r="BB103" s="175">
        <f>BB102-Dead!U101+'Theoritical Daily Growth'!AY103/'Theoritical Daily Growth'!BA103</f>
        <v>10003.753331937656</v>
      </c>
      <c r="BC103" s="21">
        <f>BB103/Dead!T101</f>
        <v>200.07506663875313</v>
      </c>
      <c r="BD103" s="20">
        <f>'Daily Feed Intake'!AT101</f>
        <v>125.77898736777242</v>
      </c>
      <c r="BE103" s="175">
        <f t="shared" si="31"/>
        <v>1.2613772770739264</v>
      </c>
      <c r="BF103" s="176">
        <v>1.2</v>
      </c>
      <c r="BG103" s="175">
        <f>BG102-Dead!W101+'Theoritical Daily Growth'!BD103/'Theoritical Daily Growth'!BF103</f>
        <v>10076.375454794425</v>
      </c>
      <c r="BH103" s="21">
        <f>BG103/Dead!V101</f>
        <v>201.52750909588849</v>
      </c>
      <c r="BI103" s="20">
        <f>'Daily Feed Intake'!AX101</f>
        <v>125.27575228509808</v>
      </c>
      <c r="BJ103" s="175">
        <f t="shared" si="32"/>
        <v>1.2028685429889698</v>
      </c>
      <c r="BK103" s="176">
        <v>1.2</v>
      </c>
      <c r="BL103" s="175">
        <f>BL102-Dead!Y101+'Theoritical Daily Growth'!BI103/'Theoritical Daily Growth'!BK103</f>
        <v>10519.146518777174</v>
      </c>
      <c r="BM103" s="21">
        <f>BL103/Dead!X101</f>
        <v>210.38293037554348</v>
      </c>
      <c r="BN103" s="72">
        <f t="shared" si="33"/>
        <v>203.99516870339502</v>
      </c>
      <c r="BO103" s="20">
        <f>'Daily Feed Intake'!BB101</f>
        <v>46.505845106734043</v>
      </c>
      <c r="BP103" s="175">
        <f t="shared" si="34"/>
        <v>0.44912214616932616</v>
      </c>
      <c r="BQ103" s="176">
        <v>1.2</v>
      </c>
      <c r="BR103" s="175">
        <f>BR102-Dead!AA101+'Theoritical Daily Growth'!BO103/'Theoritical Daily Growth'!BQ103</f>
        <v>10393.587181774437</v>
      </c>
      <c r="BS103" s="21">
        <f>BR103/Dead!Z101</f>
        <v>207.87174363548874</v>
      </c>
      <c r="BT103" s="20">
        <f>'Daily Feed Intake'!BF101</f>
        <v>122.05701763431989</v>
      </c>
      <c r="BU103" s="175">
        <f t="shared" si="35"/>
        <v>1.2991882919297546</v>
      </c>
      <c r="BV103" s="176">
        <v>1.2</v>
      </c>
      <c r="BW103" s="175">
        <f>BW102-Dead!AC101+'Theoritical Daily Growth'!BT103/'Theoritical Daily Growth'!BV103</f>
        <v>9496.5816068543536</v>
      </c>
      <c r="BX103" s="21">
        <f>BW103/Dead!AB101</f>
        <v>189.93163213708706</v>
      </c>
      <c r="BY103" s="20">
        <f>'Daily Feed Intake'!BJ101</f>
        <v>120.21053212333712</v>
      </c>
      <c r="BZ103" s="175">
        <f t="shared" si="36"/>
        <v>1.3729555132549234</v>
      </c>
      <c r="CA103" s="176">
        <v>1.35</v>
      </c>
      <c r="CB103" s="175">
        <f>CB102-Dead!AE102+'Theoritical Daily Growth'!BY103/'Theoritical Daily Growth'!CA103</f>
        <v>8844.6476941131114</v>
      </c>
      <c r="CC103" s="21">
        <f>CB103/Dead!AD101</f>
        <v>176.89295388226222</v>
      </c>
      <c r="CD103" s="72">
        <f t="shared" si="37"/>
        <v>191.56544321827934</v>
      </c>
    </row>
    <row r="104" spans="1:900" s="264" customFormat="1" x14ac:dyDescent="0.45">
      <c r="A104" s="253">
        <v>44269</v>
      </c>
      <c r="B104" s="254">
        <v>95</v>
      </c>
      <c r="C104" s="255">
        <f>'Daily Feed Intake'!F102</f>
        <v>130</v>
      </c>
      <c r="D104" s="256">
        <f t="shared" si="20"/>
        <v>1.3718746081456366</v>
      </c>
      <c r="E104" s="170">
        <v>1.35</v>
      </c>
      <c r="F104" s="175">
        <f>F103-Dead!C102+'Theoritical Daily Growth'!C104/'Theoritical Daily Growth'!E104</f>
        <v>9572.3810075456022</v>
      </c>
      <c r="G104" s="259">
        <f>F104/Dead!B103</f>
        <v>191.44762015091203</v>
      </c>
      <c r="H104" s="255">
        <f>'Daily Feed Intake'!J102</f>
        <v>130</v>
      </c>
      <c r="I104" s="256">
        <f t="shared" si="38"/>
        <v>1.1950125325184631</v>
      </c>
      <c r="J104" s="257">
        <v>1.2</v>
      </c>
      <c r="K104" s="258">
        <f>K103-Dead!E102+'Theoritical Daily Growth'!H104/'Theoritical Daily Growth'!J104</f>
        <v>10986.880332838671</v>
      </c>
      <c r="L104" s="259">
        <f>K104/Dead!D102</f>
        <v>219.73760665677344</v>
      </c>
      <c r="M104" s="255">
        <f>'Daily Feed Intake'!N102</f>
        <v>130</v>
      </c>
      <c r="N104" s="256">
        <f t="shared" si="39"/>
        <v>1.2004282475553805</v>
      </c>
      <c r="O104" s="257">
        <v>1.2</v>
      </c>
      <c r="P104" s="258">
        <f>P103-Dead!G102+'Theoritical Daily Growth'!M104/'Theoritical Daily Growth'!O104</f>
        <v>10937.801922125651</v>
      </c>
      <c r="Q104" s="259">
        <f>P104/Dead!F102</f>
        <v>218.75603844251302</v>
      </c>
      <c r="R104" s="260">
        <f t="shared" si="21"/>
        <v>209.98042175006617</v>
      </c>
      <c r="S104" s="255">
        <f>'Daily Feed Intake'!R102</f>
        <v>130</v>
      </c>
      <c r="T104" s="258">
        <f t="shared" si="22"/>
        <v>1.2516722277593313</v>
      </c>
      <c r="U104" s="261">
        <v>1.3</v>
      </c>
      <c r="V104" s="258">
        <f>V103-Dead!I102+'Theoritical Daily Growth'!S104/'Theoritical Daily Growth'!U104</f>
        <v>10486.10565265303</v>
      </c>
      <c r="W104" s="259">
        <f>V104/Dead!H102</f>
        <v>209.72211305306061</v>
      </c>
      <c r="X104" s="255">
        <f>'Daily Feed Intake'!V102</f>
        <v>130</v>
      </c>
      <c r="Y104" s="258">
        <f t="shared" si="23"/>
        <v>1.2454766764835812</v>
      </c>
      <c r="Z104" s="261">
        <v>1.2</v>
      </c>
      <c r="AA104" s="258">
        <f>AA103-Dead!K102+'Theoritical Daily Growth'!X104/'Theoritical Daily Growth'!Z104</f>
        <v>10546.104064378715</v>
      </c>
      <c r="AB104" s="259">
        <f>AA104/Dead!J102</f>
        <v>210.92208128757429</v>
      </c>
      <c r="AC104" s="255">
        <f>'Daily Feed Intake'!Z102</f>
        <v>130</v>
      </c>
      <c r="AD104" s="258">
        <f t="shared" si="24"/>
        <v>1.2129540132628627</v>
      </c>
      <c r="AE104" s="261">
        <v>1.2</v>
      </c>
      <c r="AF104" s="258">
        <f>AF103-Dead!M102+'Theoritical Daily Growth'!AC104/'Theoritical Daily Growth'!AE104</f>
        <v>10825.969664021441</v>
      </c>
      <c r="AG104" s="259">
        <f>AF104/Dead!L102</f>
        <v>216.5193932804288</v>
      </c>
      <c r="AH104" s="262">
        <f t="shared" si="25"/>
        <v>212.38786254035458</v>
      </c>
      <c r="AI104" s="255">
        <f>'Daily Feed Intake'!AH102</f>
        <v>130</v>
      </c>
      <c r="AJ104" s="258">
        <f t="shared" si="26"/>
        <v>1.2333193593907599</v>
      </c>
      <c r="AK104" s="261">
        <v>1.2</v>
      </c>
      <c r="AL104" s="258">
        <f>AL103-Dead!O102+'Theoritical Daily Growth'!AI104/'Theoritical Daily Growth'!AK104</f>
        <v>10648.99330190935</v>
      </c>
      <c r="AM104" s="259">
        <f>AL104/Dead!N102</f>
        <v>212.979866038187</v>
      </c>
      <c r="AN104" s="255">
        <f>'Daily Feed Intake'!AL102</f>
        <v>130</v>
      </c>
      <c r="AO104" s="258">
        <f t="shared" si="27"/>
        <v>1.218249671010504</v>
      </c>
      <c r="AP104" s="261">
        <v>1.2</v>
      </c>
      <c r="AQ104" s="258">
        <f>AQ103-Dead!Q102+'Theoritical Daily Growth'!AN104/'Theoritical Daily Growth'!AP104</f>
        <v>10779.380746148856</v>
      </c>
      <c r="AR104" s="259">
        <f>AQ104/Dead!P102</f>
        <v>215.58761492297711</v>
      </c>
      <c r="AS104" s="255">
        <f>'Daily Feed Intake'!AP102</f>
        <v>130</v>
      </c>
      <c r="AT104" s="258">
        <f t="shared" si="28"/>
        <v>1.286954503598134</v>
      </c>
      <c r="AU104" s="261">
        <v>1.2</v>
      </c>
      <c r="AV104" s="258">
        <f>AV103-Dead!S102+'Theoritical Daily Growth'!AS104/'Theoritical Daily Growth'!AU104</f>
        <v>10209.700525144643</v>
      </c>
      <c r="AW104" s="259">
        <f>AV104/Dead!R102</f>
        <v>204.19401050289287</v>
      </c>
      <c r="AX104" s="262">
        <f t="shared" si="29"/>
        <v>210.92049715468565</v>
      </c>
      <c r="AY104" s="255">
        <f>'Daily Feed Intake'!AP102</f>
        <v>130</v>
      </c>
      <c r="AZ104" s="258">
        <f t="shared" si="30"/>
        <v>1.2995122499169012</v>
      </c>
      <c r="BA104" s="261">
        <v>1.2</v>
      </c>
      <c r="BB104" s="258">
        <f>BB103-Dead!U102+'Theoritical Daily Growth'!AY104/'Theoritical Daily Growth'!BA104</f>
        <v>10112.08666527099</v>
      </c>
      <c r="BC104" s="259">
        <f>BB104/Dead!T102</f>
        <v>202.24173330541981</v>
      </c>
      <c r="BD104" s="255">
        <f>'Daily Feed Intake'!AT102</f>
        <v>130</v>
      </c>
      <c r="BE104" s="258">
        <f t="shared" si="31"/>
        <v>1.2901464478295606</v>
      </c>
      <c r="BF104" s="261">
        <v>1.2</v>
      </c>
      <c r="BG104" s="258">
        <f>BG103-Dead!W102+'Theoritical Daily Growth'!BD104/'Theoritical Daily Growth'!BF104</f>
        <v>10184.708788127758</v>
      </c>
      <c r="BH104" s="259">
        <f>BG104/Dead!V102</f>
        <v>203.69417576255518</v>
      </c>
      <c r="BI104" s="255">
        <f>'Daily Feed Intake'!AX102</f>
        <v>130</v>
      </c>
      <c r="BJ104" s="258">
        <f t="shared" si="32"/>
        <v>1.2358417079555253</v>
      </c>
      <c r="BK104" s="261">
        <v>1.2</v>
      </c>
      <c r="BL104" s="258">
        <f>BL103-Dead!Y102+'Theoritical Daily Growth'!BI104/'Theoritical Daily Growth'!BK104</f>
        <v>10627.479852110508</v>
      </c>
      <c r="BM104" s="259">
        <f>BL104/Dead!X102</f>
        <v>212.54959704221017</v>
      </c>
      <c r="BN104" s="262">
        <f t="shared" si="33"/>
        <v>206.16183537006171</v>
      </c>
      <c r="BO104" s="255">
        <f>'Daily Feed Intake'!BB102</f>
        <v>130</v>
      </c>
      <c r="BP104" s="258">
        <f t="shared" si="34"/>
        <v>1.2507712469854497</v>
      </c>
      <c r="BQ104" s="261">
        <v>1.2</v>
      </c>
      <c r="BR104" s="258">
        <f>BR103-Dead!AA102+'Theoritical Daily Growth'!BO104/'Theoritical Daily Growth'!BQ104</f>
        <v>10501.920515107771</v>
      </c>
      <c r="BS104" s="259">
        <f>BR104/Dead!Z102</f>
        <v>210.03841030215543</v>
      </c>
      <c r="BT104" s="255">
        <f>'Daily Feed Intake'!BF102</f>
        <v>130</v>
      </c>
      <c r="BU104" s="258">
        <f t="shared" si="35"/>
        <v>1.3689136299968172</v>
      </c>
      <c r="BV104" s="261">
        <v>1.2</v>
      </c>
      <c r="BW104" s="258">
        <f>BW103-Dead!AC102+'Theoritical Daily Growth'!BT104/'Theoritical Daily Growth'!BV104</f>
        <v>9604.9149401876875</v>
      </c>
      <c r="BX104" s="259">
        <f>BW104/Dead!AB102</f>
        <v>192.09829880375375</v>
      </c>
      <c r="BY104" s="255">
        <f>'Daily Feed Intake'!BJ102</f>
        <v>130</v>
      </c>
      <c r="BZ104" s="258">
        <f t="shared" si="36"/>
        <v>1.4698154691512066</v>
      </c>
      <c r="CA104" s="176">
        <v>1.35</v>
      </c>
      <c r="CB104" s="258">
        <f>CB103-Dead!AE103+'Theoritical Daily Growth'!BY104/'Theoritical Daily Growth'!CA104</f>
        <v>8940.943990409407</v>
      </c>
      <c r="CC104" s="259">
        <f>CB104/Dead!AD102</f>
        <v>178.81887980818814</v>
      </c>
      <c r="CD104" s="262">
        <f t="shared" si="37"/>
        <v>193.65186297136577</v>
      </c>
      <c r="CE104" s="263"/>
      <c r="CF104" s="263"/>
      <c r="CG104" s="263"/>
      <c r="CH104" s="263"/>
      <c r="CI104" s="263"/>
      <c r="CJ104" s="263"/>
      <c r="CK104" s="263"/>
      <c r="CL104" s="263"/>
      <c r="CM104" s="263"/>
      <c r="CN104" s="263"/>
      <c r="CO104" s="263"/>
      <c r="CP104" s="263"/>
      <c r="CQ104" s="263"/>
      <c r="CR104" s="263"/>
      <c r="CS104" s="263"/>
      <c r="CT104" s="263"/>
      <c r="CU104" s="263"/>
      <c r="CV104" s="263"/>
      <c r="CW104" s="263"/>
      <c r="CX104" s="263"/>
      <c r="CY104" s="263"/>
      <c r="CZ104" s="263"/>
      <c r="DA104" s="263"/>
      <c r="DB104" s="263"/>
      <c r="DC104" s="263"/>
      <c r="DD104" s="263"/>
      <c r="DE104" s="263"/>
      <c r="DF104" s="263"/>
      <c r="DG104" s="263"/>
      <c r="DH104" s="263"/>
      <c r="DI104" s="263"/>
      <c r="DJ104" s="263"/>
      <c r="DK104" s="263"/>
      <c r="DL104" s="263"/>
      <c r="DM104" s="263"/>
      <c r="DN104" s="263"/>
      <c r="DO104" s="263"/>
      <c r="DP104" s="263"/>
      <c r="DQ104" s="263"/>
      <c r="DR104" s="263"/>
      <c r="DS104" s="263"/>
      <c r="DT104" s="263"/>
      <c r="DU104" s="263"/>
      <c r="DV104" s="263"/>
      <c r="DW104" s="263"/>
      <c r="DX104" s="263"/>
      <c r="DY104" s="263"/>
      <c r="DZ104" s="263"/>
      <c r="EA104" s="263"/>
      <c r="EB104" s="263"/>
      <c r="EC104" s="263"/>
      <c r="ED104" s="263"/>
      <c r="EE104" s="263"/>
      <c r="EF104" s="263"/>
      <c r="EG104" s="263"/>
      <c r="EH104" s="263"/>
      <c r="EI104" s="263"/>
      <c r="EJ104" s="263"/>
      <c r="EK104" s="263"/>
      <c r="EL104" s="263"/>
      <c r="EM104" s="263"/>
      <c r="EN104" s="263"/>
      <c r="EO104" s="263"/>
      <c r="EP104" s="263"/>
      <c r="EQ104" s="263"/>
      <c r="ER104" s="263"/>
      <c r="ES104" s="263"/>
      <c r="ET104" s="263"/>
      <c r="EU104" s="263"/>
      <c r="EV104" s="263"/>
      <c r="EW104" s="263"/>
      <c r="EX104" s="263"/>
      <c r="EY104" s="263"/>
      <c r="EZ104" s="263"/>
      <c r="FA104" s="263"/>
      <c r="FB104" s="263"/>
      <c r="FC104" s="263"/>
      <c r="FD104" s="263"/>
      <c r="FE104" s="263"/>
      <c r="FF104" s="263"/>
      <c r="FG104" s="263"/>
      <c r="FH104" s="263"/>
      <c r="FI104" s="263"/>
      <c r="FJ104" s="263"/>
      <c r="FK104" s="263"/>
      <c r="FL104" s="263"/>
      <c r="FM104" s="263"/>
      <c r="FN104" s="263"/>
      <c r="FO104" s="263"/>
      <c r="FP104" s="263"/>
      <c r="FQ104" s="263"/>
      <c r="FR104" s="263"/>
      <c r="FS104" s="263"/>
      <c r="FT104" s="263"/>
      <c r="FU104" s="263"/>
      <c r="FV104" s="263"/>
      <c r="FW104" s="263"/>
      <c r="FX104" s="263"/>
      <c r="FY104" s="263"/>
      <c r="FZ104" s="263"/>
      <c r="GA104" s="263"/>
      <c r="GB104" s="263"/>
      <c r="GC104" s="263"/>
      <c r="GD104" s="263"/>
      <c r="GE104" s="263"/>
      <c r="GF104" s="263"/>
      <c r="GG104" s="263"/>
      <c r="GH104" s="263"/>
      <c r="GI104" s="263"/>
      <c r="GJ104" s="263"/>
      <c r="GK104" s="263"/>
      <c r="GL104" s="263"/>
      <c r="GM104" s="263"/>
      <c r="GN104" s="263"/>
      <c r="GO104" s="263"/>
      <c r="GP104" s="263"/>
      <c r="GQ104" s="263"/>
      <c r="GR104" s="263"/>
      <c r="GS104" s="263"/>
      <c r="GT104" s="263"/>
      <c r="GU104" s="263"/>
      <c r="GV104" s="263"/>
      <c r="GW104" s="263"/>
      <c r="GX104" s="263"/>
      <c r="GY104" s="263"/>
      <c r="GZ104" s="263"/>
      <c r="HA104" s="263"/>
      <c r="HB104" s="263"/>
      <c r="HC104" s="263"/>
      <c r="HD104" s="263"/>
      <c r="HE104" s="263"/>
      <c r="HF104" s="263"/>
      <c r="HG104" s="263"/>
      <c r="HH104" s="263"/>
      <c r="HI104" s="263"/>
      <c r="HJ104" s="263"/>
      <c r="HK104" s="263"/>
      <c r="HL104" s="263"/>
      <c r="HM104" s="263"/>
      <c r="HN104" s="263"/>
      <c r="HO104" s="263"/>
      <c r="HP104" s="263"/>
      <c r="HQ104" s="263"/>
      <c r="HR104" s="263"/>
      <c r="HS104" s="263"/>
      <c r="HT104" s="263"/>
      <c r="HU104" s="263"/>
      <c r="HV104" s="263"/>
      <c r="HW104" s="263"/>
      <c r="HX104" s="263"/>
      <c r="HY104" s="263"/>
      <c r="HZ104" s="263"/>
      <c r="IA104" s="263"/>
      <c r="IB104" s="263"/>
      <c r="IC104" s="263"/>
      <c r="ID104" s="263"/>
      <c r="IE104" s="263"/>
      <c r="IF104" s="263"/>
      <c r="IG104" s="263"/>
      <c r="IH104" s="263"/>
      <c r="II104" s="263"/>
      <c r="IJ104" s="263"/>
      <c r="IK104" s="263"/>
      <c r="IL104" s="263"/>
      <c r="IM104" s="263"/>
      <c r="IN104" s="263"/>
      <c r="IO104" s="263"/>
      <c r="IP104" s="263"/>
      <c r="IQ104" s="263"/>
      <c r="IR104" s="263"/>
      <c r="IS104" s="263"/>
      <c r="IT104" s="263"/>
      <c r="IU104" s="263"/>
      <c r="IV104" s="263"/>
      <c r="IW104" s="263"/>
      <c r="IX104" s="263"/>
      <c r="IY104" s="263"/>
      <c r="IZ104" s="263"/>
      <c r="JA104" s="263"/>
      <c r="JB104" s="263"/>
      <c r="JC104" s="263"/>
      <c r="JD104" s="263"/>
      <c r="JE104" s="263"/>
      <c r="JF104" s="263"/>
      <c r="JG104" s="263"/>
      <c r="JH104" s="263"/>
      <c r="JI104" s="263"/>
      <c r="JJ104" s="263"/>
      <c r="JK104" s="263"/>
      <c r="JL104" s="263"/>
      <c r="JM104" s="263"/>
      <c r="JN104" s="263"/>
      <c r="JO104" s="263"/>
      <c r="JP104" s="263"/>
      <c r="JQ104" s="263"/>
      <c r="JR104" s="263"/>
      <c r="JS104" s="263"/>
      <c r="JT104" s="263"/>
      <c r="JU104" s="263"/>
      <c r="JV104" s="263"/>
      <c r="JW104" s="263"/>
      <c r="JX104" s="263"/>
      <c r="JY104" s="263"/>
      <c r="JZ104" s="263"/>
      <c r="KA104" s="263"/>
      <c r="KB104" s="263"/>
      <c r="KC104" s="263"/>
      <c r="KD104" s="263"/>
      <c r="KE104" s="263"/>
      <c r="KF104" s="263"/>
      <c r="KG104" s="263"/>
      <c r="KH104" s="263"/>
      <c r="KI104" s="263"/>
      <c r="KJ104" s="263"/>
      <c r="KK104" s="263"/>
      <c r="KL104" s="263"/>
      <c r="KM104" s="263"/>
      <c r="KN104" s="263"/>
      <c r="KO104" s="263"/>
      <c r="KP104" s="263"/>
      <c r="KQ104" s="263"/>
      <c r="KR104" s="263"/>
      <c r="KS104" s="263"/>
      <c r="KT104" s="263"/>
      <c r="KU104" s="263"/>
      <c r="KV104" s="263"/>
      <c r="KW104" s="263"/>
      <c r="KX104" s="263"/>
      <c r="KY104" s="263"/>
      <c r="KZ104" s="263"/>
      <c r="LA104" s="263"/>
      <c r="LB104" s="263"/>
      <c r="LC104" s="263"/>
      <c r="LD104" s="263"/>
      <c r="LE104" s="263"/>
      <c r="LF104" s="263"/>
      <c r="LG104" s="263"/>
      <c r="LH104" s="263"/>
      <c r="LI104" s="263"/>
      <c r="LJ104" s="263"/>
      <c r="LK104" s="263"/>
      <c r="LL104" s="263"/>
      <c r="LM104" s="263"/>
      <c r="LN104" s="263"/>
      <c r="LO104" s="263"/>
      <c r="LP104" s="263"/>
      <c r="LQ104" s="263"/>
      <c r="LR104" s="263"/>
      <c r="LS104" s="263"/>
      <c r="LT104" s="263"/>
      <c r="LU104" s="263"/>
      <c r="LV104" s="263"/>
      <c r="LW104" s="263"/>
      <c r="LX104" s="263"/>
      <c r="LY104" s="263"/>
      <c r="LZ104" s="263"/>
      <c r="MA104" s="263"/>
      <c r="MB104" s="263"/>
      <c r="MC104" s="263"/>
      <c r="MD104" s="263"/>
      <c r="ME104" s="263"/>
      <c r="MF104" s="263"/>
      <c r="MG104" s="263"/>
      <c r="MH104" s="263"/>
      <c r="MI104" s="263"/>
      <c r="MJ104" s="263"/>
      <c r="MK104" s="263"/>
      <c r="ML104" s="263"/>
      <c r="MM104" s="263"/>
      <c r="MN104" s="263"/>
      <c r="MO104" s="263"/>
      <c r="MP104" s="263"/>
      <c r="MQ104" s="263"/>
      <c r="MR104" s="263"/>
      <c r="MS104" s="263"/>
      <c r="MT104" s="263"/>
      <c r="MU104" s="263"/>
      <c r="MV104" s="263"/>
      <c r="MW104" s="263"/>
      <c r="MX104" s="263"/>
      <c r="MY104" s="263"/>
      <c r="MZ104" s="263"/>
      <c r="NA104" s="263"/>
      <c r="NB104" s="263"/>
      <c r="NC104" s="263"/>
      <c r="ND104" s="263"/>
      <c r="NE104" s="263"/>
      <c r="NF104" s="263"/>
      <c r="NG104" s="263"/>
      <c r="NH104" s="263"/>
      <c r="NI104" s="263"/>
      <c r="NJ104" s="263"/>
      <c r="NK104" s="263"/>
      <c r="NL104" s="263"/>
      <c r="NM104" s="263"/>
      <c r="NN104" s="263"/>
      <c r="NO104" s="263"/>
      <c r="NP104" s="263"/>
      <c r="NQ104" s="263"/>
      <c r="NR104" s="263"/>
      <c r="NS104" s="263"/>
      <c r="NT104" s="263"/>
      <c r="NU104" s="263"/>
      <c r="NV104" s="263"/>
      <c r="NW104" s="263"/>
      <c r="NX104" s="263"/>
      <c r="NY104" s="263"/>
      <c r="NZ104" s="263"/>
      <c r="OA104" s="263"/>
      <c r="OB104" s="263"/>
      <c r="OC104" s="263"/>
      <c r="OD104" s="263"/>
      <c r="OE104" s="263"/>
      <c r="OF104" s="263"/>
      <c r="OG104" s="263"/>
      <c r="OH104" s="263"/>
      <c r="OI104" s="263"/>
      <c r="OJ104" s="263"/>
      <c r="OK104" s="263"/>
      <c r="OL104" s="263"/>
      <c r="OM104" s="263"/>
      <c r="ON104" s="263"/>
      <c r="OO104" s="263"/>
      <c r="OP104" s="263"/>
      <c r="OQ104" s="263"/>
      <c r="OR104" s="263"/>
      <c r="OS104" s="263"/>
      <c r="OT104" s="263"/>
      <c r="OU104" s="263"/>
      <c r="OV104" s="263"/>
      <c r="OW104" s="263"/>
      <c r="OX104" s="263"/>
      <c r="OY104" s="263"/>
      <c r="OZ104" s="263"/>
      <c r="PA104" s="263"/>
      <c r="PB104" s="263"/>
      <c r="PC104" s="263"/>
      <c r="PD104" s="263"/>
      <c r="PE104" s="263"/>
      <c r="PF104" s="263"/>
      <c r="PG104" s="263"/>
      <c r="PH104" s="263"/>
      <c r="PI104" s="263"/>
      <c r="PJ104" s="263"/>
      <c r="PK104" s="263"/>
      <c r="PL104" s="263"/>
      <c r="PM104" s="263"/>
      <c r="PN104" s="263"/>
      <c r="PO104" s="263"/>
      <c r="PP104" s="263"/>
      <c r="PQ104" s="263"/>
      <c r="PR104" s="263"/>
      <c r="PS104" s="263"/>
      <c r="PT104" s="263"/>
      <c r="PU104" s="263"/>
      <c r="PV104" s="263"/>
      <c r="PW104" s="263"/>
      <c r="PX104" s="263"/>
      <c r="PY104" s="263"/>
      <c r="PZ104" s="263"/>
      <c r="QA104" s="263"/>
      <c r="QB104" s="263"/>
      <c r="QC104" s="263"/>
      <c r="QD104" s="263"/>
      <c r="QE104" s="263"/>
      <c r="QF104" s="263"/>
      <c r="QG104" s="263"/>
      <c r="QH104" s="263"/>
      <c r="QI104" s="263"/>
      <c r="QJ104" s="263"/>
      <c r="QK104" s="263"/>
      <c r="QL104" s="263"/>
      <c r="QM104" s="263"/>
      <c r="QN104" s="263"/>
      <c r="QO104" s="263"/>
      <c r="QP104" s="263"/>
      <c r="QQ104" s="263"/>
      <c r="QR104" s="263"/>
      <c r="QS104" s="263"/>
      <c r="QT104" s="263"/>
      <c r="QU104" s="263"/>
      <c r="QV104" s="263"/>
      <c r="QW104" s="263"/>
      <c r="QX104" s="263"/>
      <c r="QY104" s="263"/>
      <c r="QZ104" s="263"/>
      <c r="RA104" s="263"/>
      <c r="RB104" s="263"/>
      <c r="RC104" s="263"/>
      <c r="RD104" s="263"/>
      <c r="RE104" s="263"/>
      <c r="RF104" s="263"/>
      <c r="RG104" s="263"/>
      <c r="RH104" s="263"/>
      <c r="RI104" s="263"/>
      <c r="RJ104" s="263"/>
      <c r="RK104" s="263"/>
      <c r="RL104" s="263"/>
      <c r="RM104" s="263"/>
      <c r="RN104" s="263"/>
      <c r="RO104" s="263"/>
      <c r="RP104" s="263"/>
      <c r="RQ104" s="263"/>
      <c r="RR104" s="263"/>
      <c r="RS104" s="263"/>
      <c r="RT104" s="263"/>
      <c r="RU104" s="263"/>
      <c r="RV104" s="263"/>
      <c r="RW104" s="263"/>
      <c r="RX104" s="263"/>
      <c r="RY104" s="263"/>
      <c r="RZ104" s="263"/>
      <c r="SA104" s="263"/>
      <c r="SB104" s="263"/>
      <c r="SC104" s="263"/>
      <c r="SD104" s="263"/>
      <c r="SE104" s="263"/>
      <c r="SF104" s="263"/>
      <c r="SG104" s="263"/>
      <c r="SH104" s="263"/>
      <c r="SI104" s="263"/>
      <c r="SJ104" s="263"/>
      <c r="SK104" s="263"/>
      <c r="SL104" s="263"/>
      <c r="SM104" s="263"/>
      <c r="SN104" s="263"/>
      <c r="SO104" s="263"/>
      <c r="SP104" s="263"/>
      <c r="SQ104" s="263"/>
      <c r="SR104" s="263"/>
      <c r="SS104" s="263"/>
      <c r="ST104" s="263"/>
      <c r="SU104" s="263"/>
      <c r="SV104" s="263"/>
      <c r="SW104" s="263"/>
      <c r="SX104" s="263"/>
      <c r="SY104" s="263"/>
      <c r="SZ104" s="263"/>
      <c r="TA104" s="263"/>
      <c r="TB104" s="263"/>
      <c r="TC104" s="263"/>
      <c r="TD104" s="263"/>
      <c r="TE104" s="263"/>
      <c r="TF104" s="263"/>
      <c r="TG104" s="263"/>
      <c r="TH104" s="263"/>
      <c r="TI104" s="263"/>
      <c r="TJ104" s="263"/>
      <c r="TK104" s="263"/>
      <c r="TL104" s="263"/>
      <c r="TM104" s="263"/>
      <c r="TN104" s="263"/>
      <c r="TO104" s="263"/>
      <c r="TP104" s="263"/>
      <c r="TQ104" s="263"/>
      <c r="TR104" s="263"/>
      <c r="TS104" s="263"/>
      <c r="TT104" s="263"/>
      <c r="TU104" s="263"/>
      <c r="TV104" s="263"/>
      <c r="TW104" s="263"/>
      <c r="TX104" s="263"/>
      <c r="TY104" s="263"/>
      <c r="TZ104" s="263"/>
      <c r="UA104" s="263"/>
      <c r="UB104" s="263"/>
      <c r="UC104" s="263"/>
      <c r="UD104" s="263"/>
      <c r="UE104" s="263"/>
      <c r="UF104" s="263"/>
      <c r="UG104" s="263"/>
      <c r="UH104" s="263"/>
      <c r="UI104" s="263"/>
      <c r="UJ104" s="263"/>
      <c r="UK104" s="263"/>
      <c r="UL104" s="263"/>
      <c r="UM104" s="263"/>
      <c r="UN104" s="263"/>
      <c r="UO104" s="263"/>
      <c r="UP104" s="263"/>
      <c r="UQ104" s="263"/>
      <c r="UR104" s="263"/>
      <c r="US104" s="263"/>
      <c r="UT104" s="263"/>
      <c r="UU104" s="263"/>
      <c r="UV104" s="263"/>
      <c r="UW104" s="263"/>
      <c r="UX104" s="263"/>
      <c r="UY104" s="263"/>
      <c r="UZ104" s="263"/>
      <c r="VA104" s="263"/>
      <c r="VB104" s="263"/>
      <c r="VC104" s="263"/>
      <c r="VD104" s="263"/>
      <c r="VE104" s="263"/>
      <c r="VF104" s="263"/>
      <c r="VG104" s="263"/>
      <c r="VH104" s="263"/>
      <c r="VI104" s="263"/>
      <c r="VJ104" s="263"/>
      <c r="VK104" s="263"/>
      <c r="VL104" s="263"/>
      <c r="VM104" s="263"/>
      <c r="VN104" s="263"/>
      <c r="VO104" s="263"/>
      <c r="VP104" s="263"/>
      <c r="VQ104" s="263"/>
      <c r="VR104" s="263"/>
      <c r="VS104" s="263"/>
      <c r="VT104" s="263"/>
      <c r="VU104" s="263"/>
      <c r="VV104" s="263"/>
      <c r="VW104" s="263"/>
      <c r="VX104" s="263"/>
      <c r="VY104" s="263"/>
      <c r="VZ104" s="263"/>
      <c r="WA104" s="263"/>
      <c r="WB104" s="263"/>
      <c r="WC104" s="263"/>
      <c r="WD104" s="263"/>
      <c r="WE104" s="263"/>
      <c r="WF104" s="263"/>
      <c r="WG104" s="263"/>
      <c r="WH104" s="263"/>
      <c r="WI104" s="263"/>
      <c r="WJ104" s="263"/>
      <c r="WK104" s="263"/>
      <c r="WL104" s="263"/>
      <c r="WM104" s="263"/>
      <c r="WN104" s="263"/>
      <c r="WO104" s="263"/>
      <c r="WP104" s="263"/>
      <c r="WQ104" s="263"/>
      <c r="WR104" s="263"/>
      <c r="WS104" s="263"/>
      <c r="WT104" s="263"/>
      <c r="WU104" s="263"/>
      <c r="WV104" s="263"/>
      <c r="WW104" s="263"/>
      <c r="WX104" s="263"/>
      <c r="WY104" s="263"/>
      <c r="WZ104" s="263"/>
      <c r="XA104" s="263"/>
      <c r="XB104" s="263"/>
      <c r="XC104" s="263"/>
      <c r="XD104" s="263"/>
      <c r="XE104" s="263"/>
      <c r="XF104" s="263"/>
      <c r="XG104" s="263"/>
      <c r="XH104" s="263"/>
      <c r="XI104" s="263"/>
      <c r="XJ104" s="263"/>
      <c r="XK104" s="263"/>
      <c r="XL104" s="263"/>
      <c r="XM104" s="263"/>
      <c r="XN104" s="263"/>
      <c r="XO104" s="263"/>
      <c r="XP104" s="263"/>
      <c r="XQ104" s="263"/>
      <c r="XR104" s="263"/>
      <c r="XS104" s="263"/>
      <c r="XT104" s="263"/>
      <c r="XU104" s="263"/>
      <c r="XV104" s="263"/>
      <c r="XW104" s="263"/>
      <c r="XX104" s="263"/>
      <c r="XY104" s="263"/>
      <c r="XZ104" s="263"/>
      <c r="YA104" s="263"/>
      <c r="YB104" s="263"/>
      <c r="YC104" s="263"/>
      <c r="YD104" s="263"/>
      <c r="YE104" s="263"/>
      <c r="YF104" s="263"/>
      <c r="YG104" s="263"/>
      <c r="YH104" s="263"/>
      <c r="YI104" s="263"/>
      <c r="YJ104" s="263"/>
      <c r="YK104" s="263"/>
      <c r="YL104" s="263"/>
      <c r="YM104" s="263"/>
      <c r="YN104" s="263"/>
      <c r="YO104" s="263"/>
      <c r="YP104" s="263"/>
      <c r="YQ104" s="263"/>
      <c r="YR104" s="263"/>
      <c r="YS104" s="263"/>
      <c r="YT104" s="263"/>
      <c r="YU104" s="263"/>
      <c r="YV104" s="263"/>
      <c r="YW104" s="263"/>
      <c r="YX104" s="263"/>
      <c r="YY104" s="263"/>
      <c r="YZ104" s="263"/>
      <c r="ZA104" s="263"/>
      <c r="ZB104" s="263"/>
      <c r="ZC104" s="263"/>
      <c r="ZD104" s="263"/>
      <c r="ZE104" s="263"/>
      <c r="ZF104" s="263"/>
      <c r="ZG104" s="263"/>
      <c r="ZH104" s="263"/>
      <c r="ZI104" s="263"/>
      <c r="ZJ104" s="263"/>
      <c r="ZK104" s="263"/>
      <c r="ZL104" s="263"/>
      <c r="ZM104" s="263"/>
      <c r="ZN104" s="263"/>
      <c r="ZO104" s="263"/>
      <c r="ZP104" s="263"/>
      <c r="ZQ104" s="263"/>
      <c r="ZR104" s="263"/>
      <c r="ZS104" s="263"/>
      <c r="ZT104" s="263"/>
      <c r="ZU104" s="263"/>
      <c r="ZV104" s="263"/>
      <c r="ZW104" s="263"/>
      <c r="ZX104" s="263"/>
      <c r="ZY104" s="263"/>
      <c r="ZZ104" s="263"/>
      <c r="AAA104" s="263"/>
      <c r="AAB104" s="263"/>
      <c r="AAC104" s="263"/>
      <c r="AAD104" s="263"/>
      <c r="AAE104" s="263"/>
      <c r="AAF104" s="263"/>
      <c r="AAG104" s="263"/>
      <c r="AAH104" s="263"/>
      <c r="AAI104" s="263"/>
      <c r="AAJ104" s="263"/>
      <c r="AAK104" s="263"/>
      <c r="AAL104" s="263"/>
      <c r="AAM104" s="263"/>
      <c r="AAN104" s="263"/>
      <c r="AAO104" s="263"/>
      <c r="AAP104" s="263"/>
      <c r="AAQ104" s="263"/>
      <c r="AAR104" s="263"/>
      <c r="AAS104" s="263"/>
      <c r="AAT104" s="263"/>
      <c r="AAU104" s="263"/>
      <c r="AAV104" s="263"/>
      <c r="AAW104" s="263"/>
      <c r="AAX104" s="263"/>
      <c r="AAY104" s="263"/>
      <c r="AAZ104" s="263"/>
      <c r="ABA104" s="263"/>
      <c r="ABB104" s="263"/>
      <c r="ABC104" s="263"/>
      <c r="ABD104" s="263"/>
      <c r="ABE104" s="263"/>
      <c r="ABF104" s="263"/>
      <c r="ABG104" s="263"/>
      <c r="ABH104" s="263"/>
      <c r="ABI104" s="263"/>
      <c r="ABJ104" s="263"/>
      <c r="ABK104" s="263"/>
      <c r="ABL104" s="263"/>
      <c r="ABM104" s="263"/>
      <c r="ABN104" s="263"/>
      <c r="ABO104" s="263"/>
      <c r="ABP104" s="263"/>
      <c r="ABQ104" s="263"/>
      <c r="ABR104" s="263"/>
      <c r="ABS104" s="263"/>
      <c r="ABT104" s="263"/>
      <c r="ABU104" s="263"/>
      <c r="ABV104" s="263"/>
      <c r="ABW104" s="263"/>
      <c r="ABX104" s="263"/>
      <c r="ABY104" s="263"/>
      <c r="ABZ104" s="263"/>
      <c r="ACA104" s="263"/>
      <c r="ACB104" s="263"/>
      <c r="ACC104" s="263"/>
      <c r="ACD104" s="263"/>
      <c r="ACE104" s="263"/>
      <c r="ACF104" s="263"/>
      <c r="ACG104" s="263"/>
      <c r="ACH104" s="263"/>
      <c r="ACI104" s="263"/>
      <c r="ACJ104" s="263"/>
      <c r="ACK104" s="263"/>
      <c r="ACL104" s="263"/>
      <c r="ACM104" s="263"/>
      <c r="ACN104" s="263"/>
      <c r="ACO104" s="263"/>
      <c r="ACP104" s="263"/>
      <c r="ACQ104" s="263"/>
      <c r="ACR104" s="263"/>
      <c r="ACS104" s="263"/>
      <c r="ACT104" s="263"/>
      <c r="ACU104" s="263"/>
      <c r="ACV104" s="263"/>
      <c r="ACW104" s="263"/>
      <c r="ACX104" s="263"/>
      <c r="ACY104" s="263"/>
      <c r="ACZ104" s="263"/>
      <c r="ADA104" s="263"/>
      <c r="ADB104" s="263"/>
      <c r="ADC104" s="263"/>
      <c r="ADD104" s="263"/>
      <c r="ADE104" s="263"/>
      <c r="ADF104" s="263"/>
      <c r="ADG104" s="263"/>
      <c r="ADH104" s="263"/>
      <c r="ADI104" s="263"/>
      <c r="ADJ104" s="263"/>
      <c r="ADK104" s="263"/>
      <c r="ADL104" s="263"/>
      <c r="ADM104" s="263"/>
      <c r="ADN104" s="263"/>
      <c r="ADO104" s="263"/>
      <c r="ADP104" s="263"/>
      <c r="ADQ104" s="263"/>
      <c r="ADR104" s="263"/>
      <c r="ADS104" s="263"/>
      <c r="ADT104" s="263"/>
      <c r="ADU104" s="263"/>
      <c r="ADV104" s="263"/>
      <c r="ADW104" s="263"/>
      <c r="ADX104" s="263"/>
      <c r="ADY104" s="263"/>
      <c r="ADZ104" s="263"/>
      <c r="AEA104" s="263"/>
      <c r="AEB104" s="263"/>
      <c r="AEC104" s="263"/>
      <c r="AED104" s="263"/>
      <c r="AEE104" s="263"/>
      <c r="AEF104" s="263"/>
      <c r="AEG104" s="263"/>
      <c r="AEH104" s="263"/>
      <c r="AEI104" s="263"/>
      <c r="AEJ104" s="263"/>
      <c r="AEK104" s="263"/>
      <c r="AEL104" s="263"/>
      <c r="AEM104" s="263"/>
      <c r="AEN104" s="263"/>
      <c r="AEO104" s="263"/>
      <c r="AEP104" s="263"/>
      <c r="AEQ104" s="263"/>
      <c r="AER104" s="263"/>
      <c r="AES104" s="263"/>
      <c r="AET104" s="263"/>
      <c r="AEU104" s="263"/>
      <c r="AEV104" s="263"/>
      <c r="AEW104" s="263"/>
      <c r="AEX104" s="263"/>
      <c r="AEY104" s="263"/>
      <c r="AEZ104" s="263"/>
      <c r="AFA104" s="263"/>
      <c r="AFB104" s="263"/>
      <c r="AFC104" s="263"/>
      <c r="AFD104" s="263"/>
      <c r="AFE104" s="263"/>
      <c r="AFF104" s="263"/>
      <c r="AFG104" s="263"/>
      <c r="AFH104" s="263"/>
      <c r="AFI104" s="263"/>
      <c r="AFJ104" s="263"/>
      <c r="AFK104" s="263"/>
      <c r="AFL104" s="263"/>
      <c r="AFM104" s="263"/>
      <c r="AFN104" s="263"/>
      <c r="AFO104" s="263"/>
      <c r="AFP104" s="263"/>
      <c r="AFQ104" s="263"/>
      <c r="AFR104" s="263"/>
      <c r="AFS104" s="263"/>
      <c r="AFT104" s="263"/>
      <c r="AFU104" s="263"/>
      <c r="AFV104" s="263"/>
      <c r="AFW104" s="263"/>
      <c r="AFX104" s="263"/>
      <c r="AFY104" s="263"/>
      <c r="AFZ104" s="263"/>
      <c r="AGA104" s="263"/>
      <c r="AGB104" s="263"/>
      <c r="AGC104" s="263"/>
      <c r="AGD104" s="263"/>
      <c r="AGE104" s="263"/>
      <c r="AGF104" s="263"/>
      <c r="AGG104" s="263"/>
      <c r="AGH104" s="263"/>
      <c r="AGI104" s="263"/>
      <c r="AGJ104" s="263"/>
      <c r="AGK104" s="263"/>
      <c r="AGL104" s="263"/>
      <c r="AGM104" s="263"/>
      <c r="AGN104" s="263"/>
      <c r="AGO104" s="263"/>
      <c r="AGP104" s="263"/>
      <c r="AGQ104" s="263"/>
      <c r="AGR104" s="263"/>
      <c r="AGS104" s="263"/>
      <c r="AGT104" s="263"/>
      <c r="AGU104" s="263"/>
      <c r="AGV104" s="263"/>
      <c r="AGW104" s="263"/>
      <c r="AGX104" s="263"/>
      <c r="AGY104" s="263"/>
      <c r="AGZ104" s="263"/>
      <c r="AHA104" s="263"/>
      <c r="AHB104" s="263"/>
      <c r="AHC104" s="263"/>
      <c r="AHD104" s="263"/>
      <c r="AHE104" s="263"/>
      <c r="AHF104" s="263"/>
      <c r="AHG104" s="263"/>
      <c r="AHH104" s="263"/>
      <c r="AHI104" s="263"/>
      <c r="AHJ104" s="263"/>
      <c r="AHK104" s="263"/>
      <c r="AHL104" s="263"/>
      <c r="AHM104" s="263"/>
      <c r="AHN104" s="263"/>
      <c r="AHO104" s="263"/>
      <c r="AHP104" s="263"/>
    </row>
    <row r="105" spans="1:900" x14ac:dyDescent="0.45">
      <c r="A105" s="18">
        <v>44270</v>
      </c>
      <c r="B105" s="16">
        <v>96</v>
      </c>
      <c r="C105" s="20">
        <f>'Daily Feed Intake'!F103</f>
        <v>139.55034979860079</v>
      </c>
      <c r="D105" s="174">
        <f t="shared" si="20"/>
        <v>1.4578436617660508</v>
      </c>
      <c r="E105" s="170">
        <v>1.35</v>
      </c>
      <c r="F105" s="175">
        <f>F104-Dead!C103+'Theoritical Daily Growth'!C105/'Theoritical Daily Growth'!E105</f>
        <v>9675.7516370260473</v>
      </c>
      <c r="G105" s="21">
        <f>F105/Dead!B104</f>
        <v>193.51503274052095</v>
      </c>
      <c r="H105" s="20">
        <f>'Daily Feed Intake'!J103</f>
        <v>140</v>
      </c>
      <c r="I105" s="174">
        <f t="shared" si="38"/>
        <v>1.2742470633957321</v>
      </c>
      <c r="J105" s="170">
        <v>1.2</v>
      </c>
      <c r="K105" s="175">
        <f>K104-Dead!E103+'Theoritical Daily Growth'!H105/'Theoritical Daily Growth'!J105</f>
        <v>11103.546999505337</v>
      </c>
      <c r="L105" s="21">
        <f>K105/Dead!D103</f>
        <v>222.07093999010675</v>
      </c>
      <c r="M105" s="20">
        <f>'Daily Feed Intake'!N103</f>
        <v>138.87587449650201</v>
      </c>
      <c r="N105" s="174">
        <f t="shared" si="39"/>
        <v>1.2696872322726511</v>
      </c>
      <c r="O105" s="170">
        <v>1.2</v>
      </c>
      <c r="P105" s="175">
        <f>P104-Dead!G103+'Theoritical Daily Growth'!M105/'Theoritical Daily Growth'!O105</f>
        <v>11053.531817539402</v>
      </c>
      <c r="Q105" s="21">
        <f>P105/Dead!F103</f>
        <v>221.07063635078805</v>
      </c>
      <c r="R105" s="19">
        <f t="shared" si="21"/>
        <v>212.21886969380526</v>
      </c>
      <c r="S105" s="20">
        <f>'Daily Feed Intake'!R103</f>
        <v>140</v>
      </c>
      <c r="T105" s="175">
        <f t="shared" si="22"/>
        <v>1.3351000327235822</v>
      </c>
      <c r="U105" s="176">
        <v>1.3</v>
      </c>
      <c r="V105" s="175">
        <f>V104-Dead!I103+'Theoritical Daily Growth'!S105/'Theoritical Daily Growth'!U105</f>
        <v>10593.797960345339</v>
      </c>
      <c r="W105" s="21">
        <f>V105/Dead!H103</f>
        <v>211.87595920690677</v>
      </c>
      <c r="X105" s="20">
        <f>'Daily Feed Intake'!V103</f>
        <v>140</v>
      </c>
      <c r="Y105" s="175">
        <f t="shared" si="23"/>
        <v>1.3275044428290268</v>
      </c>
      <c r="Z105" s="176">
        <v>1.2</v>
      </c>
      <c r="AA105" s="175">
        <f>AA104-Dead!K103+'Theoritical Daily Growth'!X105/'Theoritical Daily Growth'!Z105</f>
        <v>10662.770731045381</v>
      </c>
      <c r="AB105" s="21">
        <f>AA105/Dead!J103</f>
        <v>213.2554146209076</v>
      </c>
      <c r="AC105" s="20">
        <f>'Daily Feed Intake'!Z103</f>
        <v>140</v>
      </c>
      <c r="AD105" s="175">
        <f t="shared" si="24"/>
        <v>1.2931867014672132</v>
      </c>
      <c r="AE105" s="176">
        <v>1.2</v>
      </c>
      <c r="AF105" s="175">
        <f>AF104-Dead!M103+'Theoritical Daily Growth'!AC105/'Theoritical Daily Growth'!AE105</f>
        <v>10942.636330688107</v>
      </c>
      <c r="AG105" s="21">
        <f>AF105/Dead!L103</f>
        <v>218.85272661376214</v>
      </c>
      <c r="AH105" s="72">
        <f t="shared" si="25"/>
        <v>214.66136681385885</v>
      </c>
      <c r="AI105" s="20">
        <f>'Daily Feed Intake'!AH103</f>
        <v>139.27224818116611</v>
      </c>
      <c r="AJ105" s="175">
        <f t="shared" si="26"/>
        <v>1.3078442650179412</v>
      </c>
      <c r="AK105" s="176">
        <v>1.2</v>
      </c>
      <c r="AL105" s="175">
        <f>AL104-Dead!O103+'Theoritical Daily Growth'!AI105/'Theoritical Daily Growth'!AK105</f>
        <v>10765.053508726987</v>
      </c>
      <c r="AM105" s="21">
        <f>AL105/Dead!N103</f>
        <v>215.30107017453975</v>
      </c>
      <c r="AN105" s="20">
        <f>'Daily Feed Intake'!AL103</f>
        <v>139.94874987191309</v>
      </c>
      <c r="AO105" s="175">
        <f t="shared" si="27"/>
        <v>1.2983004605520825</v>
      </c>
      <c r="AP105" s="176">
        <v>1.2</v>
      </c>
      <c r="AQ105" s="175">
        <f>AQ104-Dead!Q103+'Theoritical Daily Growth'!AN105/'Theoritical Daily Growth'!AP105</f>
        <v>10896.004704375449</v>
      </c>
      <c r="AR105" s="21">
        <f>AQ105/Dead!P103</f>
        <v>217.920094087509</v>
      </c>
      <c r="AS105" s="20">
        <f>'Daily Feed Intake'!AP103</f>
        <v>138.65461641162577</v>
      </c>
      <c r="AT105" s="175">
        <f t="shared" si="28"/>
        <v>1.3580674190212001</v>
      </c>
      <c r="AU105" s="176">
        <v>1.2</v>
      </c>
      <c r="AV105" s="175">
        <f>AV104-Dead!S103+'Theoritical Daily Growth'!AS105/'Theoritical Daily Growth'!AU105</f>
        <v>10325.246038820997</v>
      </c>
      <c r="AW105" s="21">
        <f>AV105/Dead!R103</f>
        <v>206.50492077641994</v>
      </c>
      <c r="AX105" s="72">
        <f t="shared" si="29"/>
        <v>213.24202834615622</v>
      </c>
      <c r="AY105" s="20">
        <f>'Daily Feed Intake'!AP103</f>
        <v>138.65461641162577</v>
      </c>
      <c r="AZ105" s="175">
        <f t="shared" si="30"/>
        <v>1.3711770972832145</v>
      </c>
      <c r="BA105" s="176">
        <v>1.2</v>
      </c>
      <c r="BB105" s="175">
        <f>BB104-Dead!U103+'Theoritical Daily Growth'!AY105/'Theoritical Daily Growth'!BA105</f>
        <v>10227.632178947344</v>
      </c>
      <c r="BC105" s="21">
        <f>BB105/Dead!T103</f>
        <v>204.55264357894688</v>
      </c>
      <c r="BD105" s="20">
        <f>'Daily Feed Intake'!AT103</f>
        <v>138.59299578925746</v>
      </c>
      <c r="BE105" s="175">
        <f t="shared" si="31"/>
        <v>1.3607948805646197</v>
      </c>
      <c r="BF105" s="176">
        <v>1.2</v>
      </c>
      <c r="BG105" s="175">
        <f>BG104-Dead!W103+'Theoritical Daily Growth'!BD105/'Theoritical Daily Growth'!BF105</f>
        <v>10300.202951285473</v>
      </c>
      <c r="BH105" s="21">
        <f>BG105/Dead!V103</f>
        <v>206.00405902570947</v>
      </c>
      <c r="BI105" s="20">
        <f>'Daily Feed Intake'!AX103</f>
        <v>121.15435965903255</v>
      </c>
      <c r="BJ105" s="175">
        <f t="shared" si="32"/>
        <v>1.1400102502661773</v>
      </c>
      <c r="BK105" s="176">
        <v>1.2</v>
      </c>
      <c r="BL105" s="175">
        <f>BL104-Dead!Y103+'Theoritical Daily Growth'!BI105/'Theoritical Daily Growth'!BK105</f>
        <v>10728.441818493035</v>
      </c>
      <c r="BM105" s="21">
        <f>BL105/Dead!X103</f>
        <v>214.56883636986069</v>
      </c>
      <c r="BN105" s="72">
        <f t="shared" si="33"/>
        <v>208.37517965817236</v>
      </c>
      <c r="BO105" s="20">
        <f>'Daily Feed Intake'!BB103</f>
        <v>132.11891100340313</v>
      </c>
      <c r="BP105" s="175">
        <f t="shared" si="34"/>
        <v>1.2580452386145995</v>
      </c>
      <c r="BQ105" s="176">
        <v>1.2</v>
      </c>
      <c r="BR105" s="175">
        <f>BR104-Dead!AA103+'Theoritical Daily Growth'!BO105/'Theoritical Daily Growth'!BQ105</f>
        <v>10612.019607610608</v>
      </c>
      <c r="BS105" s="21">
        <f>BR105/Dead!Z103</f>
        <v>212.24039215221217</v>
      </c>
      <c r="BT105" s="20">
        <f>'Daily Feed Intake'!BF103</f>
        <v>138.75181705682169</v>
      </c>
      <c r="BU105" s="175">
        <f t="shared" si="35"/>
        <v>1.4445918357514405</v>
      </c>
      <c r="BV105" s="176">
        <v>1.2</v>
      </c>
      <c r="BW105" s="175">
        <f>BW104-Dead!AC103+'Theoritical Daily Growth'!BT105/'Theoritical Daily Growth'!BV105</f>
        <v>9720.5414544017058</v>
      </c>
      <c r="BX105" s="21">
        <f>BW105/Dead!AB103</f>
        <v>194.41082908803412</v>
      </c>
      <c r="BY105" s="20">
        <f>'Daily Feed Intake'!BJ103</f>
        <v>123.64983500051562</v>
      </c>
      <c r="BZ105" s="175">
        <f t="shared" si="36"/>
        <v>1.3829617446787483</v>
      </c>
      <c r="CA105" s="176">
        <v>1.35</v>
      </c>
      <c r="CB105" s="175">
        <f>CB104-Dead!AE104+'Theoritical Daily Growth'!BY105/'Theoritical Daily Growth'!CA105</f>
        <v>9032.5364607801584</v>
      </c>
      <c r="CC105" s="21">
        <f>CB105/Dead!AD103</f>
        <v>180.65072921560318</v>
      </c>
      <c r="CD105" s="72">
        <f t="shared" si="37"/>
        <v>195.76731681861648</v>
      </c>
    </row>
    <row r="106" spans="1:900" x14ac:dyDescent="0.45">
      <c r="A106" s="18">
        <v>44271</v>
      </c>
      <c r="B106" s="16">
        <v>97</v>
      </c>
      <c r="C106" s="20">
        <f>'Daily Feed Intake'!F104</f>
        <v>125.62189951240195</v>
      </c>
      <c r="D106" s="174">
        <f t="shared" si="20"/>
        <v>1.2983167016367658</v>
      </c>
      <c r="E106" s="170">
        <v>1.35</v>
      </c>
      <c r="F106" s="175">
        <f>F105-Dead!C104+'Theoritical Daily Growth'!C106/'Theoritical Daily Growth'!E106</f>
        <v>9768.8048959241223</v>
      </c>
      <c r="G106" s="21">
        <f>F106/Dead!B105</f>
        <v>195.37609791848246</v>
      </c>
      <c r="H106" s="20">
        <f>'Daily Feed Intake'!J104</f>
        <v>139.21846512613951</v>
      </c>
      <c r="I106" s="174">
        <f t="shared" si="38"/>
        <v>1.2538197490616438</v>
      </c>
      <c r="J106" s="170">
        <v>1.2</v>
      </c>
      <c r="K106" s="175">
        <f>K105-Dead!E104+'Theoritical Daily Growth'!H106/'Theoritical Daily Growth'!J106</f>
        <v>11219.562387110453</v>
      </c>
      <c r="L106" s="21">
        <f>K106/Dead!D104</f>
        <v>224.39124774220906</v>
      </c>
      <c r="M106" s="20">
        <f>'Daily Feed Intake'!N104</f>
        <v>126.29637481450074</v>
      </c>
      <c r="N106" s="174">
        <f t="shared" si="39"/>
        <v>1.1425884224090037</v>
      </c>
      <c r="O106" s="170">
        <v>1.2</v>
      </c>
      <c r="P106" s="175">
        <f>P105-Dead!G104+'Theoritical Daily Growth'!M106/'Theoritical Daily Growth'!O106</f>
        <v>11158.778796551485</v>
      </c>
      <c r="Q106" s="21">
        <f>P106/Dead!F104</f>
        <v>223.1755759310297</v>
      </c>
      <c r="R106" s="19">
        <f t="shared" si="21"/>
        <v>214.3143071972404</v>
      </c>
      <c r="S106" s="20">
        <f>'Daily Feed Intake'!R104</f>
        <v>139.31979800061836</v>
      </c>
      <c r="T106" s="175">
        <f t="shared" si="22"/>
        <v>1.3151071836759551</v>
      </c>
      <c r="U106" s="176">
        <v>1.3</v>
      </c>
      <c r="V106" s="175">
        <f>V105-Dead!I104+'Theoritical Daily Growth'!S106/'Theoritical Daily Growth'!U106</f>
        <v>10700.967035730429</v>
      </c>
      <c r="W106" s="21">
        <f>V106/Dead!H104</f>
        <v>214.01934071460857</v>
      </c>
      <c r="X106" s="20">
        <f>'Daily Feed Intake'!V104</f>
        <v>127.16891682984644</v>
      </c>
      <c r="Y106" s="175">
        <f t="shared" si="23"/>
        <v>1.1926442013761536</v>
      </c>
      <c r="Z106" s="176">
        <v>1.2</v>
      </c>
      <c r="AA106" s="175">
        <f>AA105-Dead!K104+'Theoritical Daily Growth'!X106/'Theoritical Daily Growth'!Z106</f>
        <v>10768.744828403585</v>
      </c>
      <c r="AB106" s="21">
        <f>AA106/Dead!J104</f>
        <v>215.3748965680717</v>
      </c>
      <c r="AC106" s="20">
        <f>'Daily Feed Intake'!Z104</f>
        <v>139.58775636401114</v>
      </c>
      <c r="AD106" s="175">
        <f t="shared" si="24"/>
        <v>1.2756318691917401</v>
      </c>
      <c r="AE106" s="176">
        <v>1.2</v>
      </c>
      <c r="AF106" s="175">
        <f>AF105-Dead!M104+'Theoritical Daily Growth'!AC106/'Theoritical Daily Growth'!AE106</f>
        <v>11058.959460991449</v>
      </c>
      <c r="AG106" s="21">
        <f>AF106/Dead!L104</f>
        <v>221.179189219829</v>
      </c>
      <c r="AH106" s="72">
        <f t="shared" si="25"/>
        <v>216.85780883416976</v>
      </c>
      <c r="AI106" s="20">
        <f>'Daily Feed Intake'!AH104</f>
        <v>124.91196229121836</v>
      </c>
      <c r="AJ106" s="175">
        <f t="shared" si="26"/>
        <v>1.1603468778855119</v>
      </c>
      <c r="AK106" s="176">
        <v>1.2</v>
      </c>
      <c r="AL106" s="175">
        <f>AL105-Dead!O104+'Theoritical Daily Growth'!AI106/'Theoritical Daily Growth'!AK106</f>
        <v>10869.146810636335</v>
      </c>
      <c r="AM106" s="21">
        <f>AL106/Dead!N104</f>
        <v>217.38293621272672</v>
      </c>
      <c r="AN106" s="20">
        <f>'Daily Feed Intake'!AL104</f>
        <v>134.5777364484066</v>
      </c>
      <c r="AO106" s="175">
        <f t="shared" si="27"/>
        <v>1.235110851176165</v>
      </c>
      <c r="AP106" s="176">
        <v>1.2</v>
      </c>
      <c r="AQ106" s="175">
        <f>AQ105-Dead!Q104+'Theoritical Daily Growth'!AN106/'Theoritical Daily Growth'!AP106</f>
        <v>11008.152818082455</v>
      </c>
      <c r="AR106" s="21">
        <f>AQ106/Dead!P104</f>
        <v>220.1630563616491</v>
      </c>
      <c r="AS106" s="20">
        <f>'Daily Feed Intake'!AP104</f>
        <v>105.29731950292698</v>
      </c>
      <c r="AT106" s="175">
        <f t="shared" si="28"/>
        <v>1.0198044589642583</v>
      </c>
      <c r="AU106" s="176">
        <v>1.2</v>
      </c>
      <c r="AV106" s="175">
        <f>AV105-Dead!S104+'Theoritical Daily Growth'!AS106/'Theoritical Daily Growth'!AU106</f>
        <v>10412.993805073436</v>
      </c>
      <c r="AW106" s="21">
        <f>AV106/Dead!R104</f>
        <v>208.25987610146873</v>
      </c>
      <c r="AX106" s="72">
        <f t="shared" si="29"/>
        <v>215.26862289194818</v>
      </c>
      <c r="AY106" s="20">
        <f>'Daily Feed Intake'!AP104</f>
        <v>105.29731950292698</v>
      </c>
      <c r="AZ106" s="175">
        <f t="shared" si="30"/>
        <v>1.0295376061692167</v>
      </c>
      <c r="BA106" s="176">
        <v>1.2</v>
      </c>
      <c r="BB106" s="175">
        <f>BB105-Dead!U104+'Theoritical Daily Growth'!AY106/'Theoritical Daily Growth'!BA106</f>
        <v>10315.379945199784</v>
      </c>
      <c r="BC106" s="21">
        <f>BB106/Dead!T104</f>
        <v>206.30759890399568</v>
      </c>
      <c r="BD106" s="20">
        <f>'Daily Feed Intake'!AT104</f>
        <v>115.62904385334292</v>
      </c>
      <c r="BE106" s="175">
        <f t="shared" si="31"/>
        <v>1.1225899567242248</v>
      </c>
      <c r="BF106" s="176">
        <v>1.2</v>
      </c>
      <c r="BG106" s="175">
        <f>BG105-Dead!W104+'Theoritical Daily Growth'!BD106/'Theoritical Daily Growth'!BF106</f>
        <v>10396.560487829925</v>
      </c>
      <c r="BH106" s="21">
        <f>BG106/Dead!V104</f>
        <v>207.93120975659852</v>
      </c>
      <c r="BI106" s="20">
        <f>'Daily Feed Intake'!AX104</f>
        <v>110.37075074458252</v>
      </c>
      <c r="BJ106" s="175">
        <f t="shared" si="32"/>
        <v>1.0287677615432667</v>
      </c>
      <c r="BK106" s="176">
        <v>1.2</v>
      </c>
      <c r="BL106" s="175">
        <f>BL105-Dead!Y104+'Theoritical Daily Growth'!BI106/'Theoritical Daily Growth'!BK106</f>
        <v>10820.41744411352</v>
      </c>
      <c r="BM106" s="21">
        <f>BL106/Dead!X104</f>
        <v>216.40834888227039</v>
      </c>
      <c r="BN106" s="72">
        <f t="shared" si="33"/>
        <v>210.21571918095484</v>
      </c>
      <c r="BO106" s="20">
        <f>'Daily Feed Intake'!BB104</f>
        <v>103.59638341755182</v>
      </c>
      <c r="BP106" s="175">
        <f t="shared" si="34"/>
        <v>0.97621741429176923</v>
      </c>
      <c r="BQ106" s="176">
        <v>1.2</v>
      </c>
      <c r="BR106" s="175">
        <f>BR105-Dead!AA104+'Theoritical Daily Growth'!BO106/'Theoritical Daily Growth'!BQ106</f>
        <v>10698.349927125235</v>
      </c>
      <c r="BS106" s="21">
        <f>BR106/Dead!Z104</f>
        <v>213.96699854250471</v>
      </c>
      <c r="BT106" s="20">
        <f>'Daily Feed Intake'!BF104</f>
        <v>116.07821284933485</v>
      </c>
      <c r="BU106" s="175">
        <f t="shared" si="35"/>
        <v>1.1941537762464014</v>
      </c>
      <c r="BV106" s="176">
        <v>1.2</v>
      </c>
      <c r="BW106" s="175">
        <f>BW105-Dead!AC104+'Theoritical Daily Growth'!BT106/'Theoritical Daily Growth'!BV106</f>
        <v>9817.2732984428185</v>
      </c>
      <c r="BX106" s="21">
        <f>BW106/Dead!AB104</f>
        <v>196.34546596885636</v>
      </c>
      <c r="BY106" s="20">
        <f>'Daily Feed Intake'!BJ104</f>
        <v>97.113989893781593</v>
      </c>
      <c r="BZ106" s="175">
        <f t="shared" si="36"/>
        <v>1.0751574634152505</v>
      </c>
      <c r="CA106" s="176">
        <v>1.35</v>
      </c>
      <c r="CB106" s="175">
        <f>CB105-Dead!AE105+'Theoritical Daily Growth'!BY106/'Theoritical Daily Growth'!CA106</f>
        <v>9104.4727495903662</v>
      </c>
      <c r="CC106" s="21">
        <f>CB106/Dead!AD104</f>
        <v>182.08945499180732</v>
      </c>
      <c r="CD106" s="72">
        <f t="shared" si="37"/>
        <v>197.46730650105613</v>
      </c>
    </row>
    <row r="107" spans="1:900" x14ac:dyDescent="0.45">
      <c r="A107" s="18">
        <v>44272</v>
      </c>
      <c r="B107" s="16">
        <v>98</v>
      </c>
      <c r="C107" s="20">
        <f>'Daily Feed Intake'!F105</f>
        <v>125.88954844180623</v>
      </c>
      <c r="D107" s="174">
        <f t="shared" si="20"/>
        <v>1.2886893512872966</v>
      </c>
      <c r="E107" s="170">
        <v>1.35</v>
      </c>
      <c r="F107" s="175">
        <f>F106-Dead!C105+'Theoritical Daily Growth'!C107/'Theoritical Daily Growth'!E107</f>
        <v>9862.0564132884228</v>
      </c>
      <c r="G107" s="21">
        <f>F107/Dead!B106</f>
        <v>197.24112826576845</v>
      </c>
      <c r="H107" s="20">
        <f>'Daily Feed Intake'!J105</f>
        <v>138.40481238075049</v>
      </c>
      <c r="I107" s="174">
        <f t="shared" si="38"/>
        <v>1.2336025916639697</v>
      </c>
      <c r="J107" s="170">
        <v>1.2</v>
      </c>
      <c r="K107" s="175">
        <f>K106-Dead!E105+'Theoritical Daily Growth'!H107/'Theoritical Daily Growth'!J107</f>
        <v>11334.899730761079</v>
      </c>
      <c r="L107" s="21">
        <f>K107/Dead!D105</f>
        <v>226.69799461522157</v>
      </c>
      <c r="M107" s="20">
        <f>'Daily Feed Intake'!N105</f>
        <v>133.6620733517066</v>
      </c>
      <c r="N107" s="174">
        <f t="shared" si="39"/>
        <v>1.1978199029540184</v>
      </c>
      <c r="O107" s="170">
        <v>1.2</v>
      </c>
      <c r="P107" s="175">
        <f>P106-Dead!G105+'Theoritical Daily Growth'!M107/'Theoritical Daily Growth'!O107</f>
        <v>11270.163857677908</v>
      </c>
      <c r="Q107" s="21">
        <f>P107/Dead!F105</f>
        <v>225.40327715355815</v>
      </c>
      <c r="R107" s="19">
        <f t="shared" si="21"/>
        <v>216.44746667818274</v>
      </c>
      <c r="S107" s="20">
        <f>'Daily Feed Intake'!R105</f>
        <v>139.64959290940945</v>
      </c>
      <c r="T107" s="175">
        <f t="shared" si="22"/>
        <v>1.30501843845627</v>
      </c>
      <c r="U107" s="176">
        <v>1.3</v>
      </c>
      <c r="V107" s="175">
        <f>V106-Dead!I105+'Theoritical Daily Growth'!S107/'Theoritical Daily Growth'!U107</f>
        <v>10808.389799506898</v>
      </c>
      <c r="W107" s="21">
        <f>V107/Dead!H105</f>
        <v>216.16779599013796</v>
      </c>
      <c r="X107" s="20">
        <f>'Daily Feed Intake'!V105</f>
        <v>126.03524683087704</v>
      </c>
      <c r="Y107" s="175">
        <f t="shared" si="23"/>
        <v>1.1703801031522925</v>
      </c>
      <c r="Z107" s="176">
        <v>1.2</v>
      </c>
      <c r="AA107" s="175">
        <f>AA106-Dead!K105+'Theoritical Daily Growth'!X107/'Theoritical Daily Growth'!Z107</f>
        <v>10873.774200762649</v>
      </c>
      <c r="AB107" s="21">
        <f>AA107/Dead!J105</f>
        <v>217.47548401525299</v>
      </c>
      <c r="AC107" s="20">
        <f>'Daily Feed Intake'!Z105</f>
        <v>135.07368854993302</v>
      </c>
      <c r="AD107" s="175">
        <f t="shared" si="24"/>
        <v>1.221396000468054</v>
      </c>
      <c r="AE107" s="176">
        <v>1.2</v>
      </c>
      <c r="AF107" s="175">
        <f>AF106-Dead!M105+'Theoritical Daily Growth'!AC107/'Theoritical Daily Growth'!AE107</f>
        <v>11171.520868116393</v>
      </c>
      <c r="AG107" s="21">
        <f>AF107/Dead!L105</f>
        <v>223.43041736232786</v>
      </c>
      <c r="AH107" s="72">
        <f t="shared" si="25"/>
        <v>219.02456578923957</v>
      </c>
      <c r="AI107" s="20">
        <f>'Daily Feed Intake'!AH105</f>
        <v>127.34121836253715</v>
      </c>
      <c r="AJ107" s="175">
        <f t="shared" si="26"/>
        <v>1.1715843072238523</v>
      </c>
      <c r="AK107" s="176">
        <v>1.2</v>
      </c>
      <c r="AL107" s="175">
        <f>AL106-Dead!O105+'Theoritical Daily Growth'!AI107/'Theoritical Daily Growth'!AK107</f>
        <v>10975.264492605116</v>
      </c>
      <c r="AM107" s="21">
        <f>AL107/Dead!N105</f>
        <v>219.50528985210232</v>
      </c>
      <c r="AN107" s="20">
        <f>'Daily Feed Intake'!AL105</f>
        <v>136.12549031663079</v>
      </c>
      <c r="AO107" s="175">
        <f t="shared" si="27"/>
        <v>1.2365879413758258</v>
      </c>
      <c r="AP107" s="176">
        <v>1.2</v>
      </c>
      <c r="AQ107" s="175">
        <f>AQ106-Dead!Q105+'Theoritical Daily Growth'!AN107/'Theoritical Daily Growth'!AP107</f>
        <v>11121.590726679648</v>
      </c>
      <c r="AR107" s="21">
        <f>AQ107/Dead!P105</f>
        <v>222.43181453359296</v>
      </c>
      <c r="AS107" s="20">
        <f>'Daily Feed Intake'!AP105</f>
        <v>121.09273903666427</v>
      </c>
      <c r="AT107" s="175">
        <f t="shared" si="28"/>
        <v>1.1629003272590566</v>
      </c>
      <c r="AU107" s="176">
        <v>1.2</v>
      </c>
      <c r="AV107" s="175">
        <f>AV106-Dead!S105+'Theoritical Daily Growth'!AS107/'Theoritical Daily Growth'!AU107</f>
        <v>10513.904420937322</v>
      </c>
      <c r="AW107" s="21">
        <f>AV107/Dead!R105</f>
        <v>210.27808841874645</v>
      </c>
      <c r="AX107" s="72">
        <f t="shared" si="29"/>
        <v>217.40506426814727</v>
      </c>
      <c r="AY107" s="20">
        <f>'Daily Feed Intake'!AP105</f>
        <v>121.09273903666427</v>
      </c>
      <c r="AZ107" s="175">
        <f t="shared" si="30"/>
        <v>1.1739047876080826</v>
      </c>
      <c r="BA107" s="176">
        <v>1.2</v>
      </c>
      <c r="BB107" s="175">
        <f>BB106-Dead!U105+'Theoritical Daily Growth'!AY107/'Theoritical Daily Growth'!BA107</f>
        <v>10416.29056106367</v>
      </c>
      <c r="BC107" s="21">
        <f>BB107/Dead!T105</f>
        <v>208.3258112212734</v>
      </c>
      <c r="BD107" s="20">
        <f>'Daily Feed Intake'!AT105</f>
        <v>130.24340145835473</v>
      </c>
      <c r="BE107" s="175">
        <f t="shared" si="31"/>
        <v>1.2527547125880323</v>
      </c>
      <c r="BF107" s="176">
        <v>1.2</v>
      </c>
      <c r="BG107" s="175">
        <f>BG106-Dead!W105+'Theoritical Daily Growth'!BD107/'Theoritical Daily Growth'!BF107</f>
        <v>10505.096655711888</v>
      </c>
      <c r="BH107" s="21">
        <f>BG107/Dead!V105</f>
        <v>210.10193311423777</v>
      </c>
      <c r="BI107" s="20">
        <f>'Daily Feed Intake'!AX105</f>
        <v>119.26466057307178</v>
      </c>
      <c r="BJ107" s="175">
        <f t="shared" si="32"/>
        <v>1.1022186638275555</v>
      </c>
      <c r="BK107" s="176">
        <v>1.2</v>
      </c>
      <c r="BL107" s="175">
        <f>BL106-Dead!Y105+'Theoritical Daily Growth'!BI107/'Theoritical Daily Growth'!BK107</f>
        <v>10919.804661257747</v>
      </c>
      <c r="BM107" s="21">
        <f>BL107/Dead!X105</f>
        <v>218.39609322515494</v>
      </c>
      <c r="BN107" s="72">
        <f t="shared" si="33"/>
        <v>212.27461252022204</v>
      </c>
      <c r="BO107" s="20">
        <f>'Daily Feed Intake'!BB105</f>
        <v>122.78332783335051</v>
      </c>
      <c r="BP107" s="175">
        <f t="shared" si="34"/>
        <v>1.1476847239969066</v>
      </c>
      <c r="BQ107" s="176">
        <v>1.2</v>
      </c>
      <c r="BR107" s="175">
        <f>BR106-Dead!AA105+'Theoritical Daily Growth'!BO107/'Theoritical Daily Growth'!BQ107</f>
        <v>10800.66936698636</v>
      </c>
      <c r="BS107" s="21">
        <f>BR107/Dead!Z105</f>
        <v>216.01338733972719</v>
      </c>
      <c r="BT107" s="20">
        <f>'Daily Feed Intake'!BF105</f>
        <v>121.62798494379706</v>
      </c>
      <c r="BU107" s="175">
        <f t="shared" si="35"/>
        <v>1.2389181929272486</v>
      </c>
      <c r="BV107" s="176">
        <v>1.2</v>
      </c>
      <c r="BW107" s="175">
        <f>BW106-Dead!AC105+'Theoritical Daily Growth'!BT107/'Theoritical Daily Growth'!BV107</f>
        <v>9918.6299525626491</v>
      </c>
      <c r="BX107" s="21">
        <f>BW107/Dead!AB105</f>
        <v>198.37259905125299</v>
      </c>
      <c r="BY107" s="20">
        <f>'Daily Feed Intake'!BJ105</f>
        <v>93.606698979065698</v>
      </c>
      <c r="BZ107" s="175">
        <f t="shared" si="36"/>
        <v>1.0281397018105998</v>
      </c>
      <c r="CA107" s="176">
        <v>1.35</v>
      </c>
      <c r="CB107" s="175">
        <f>CB106-Dead!AE106+'Theoritical Daily Growth'!BY107/'Theoritical Daily Growth'!CA107</f>
        <v>9173.8110451304146</v>
      </c>
      <c r="CC107" s="21">
        <f>CB107/Dead!AD105</f>
        <v>183.4762209026083</v>
      </c>
      <c r="CD107" s="72">
        <f t="shared" si="37"/>
        <v>199.28740243119614</v>
      </c>
    </row>
    <row r="108" spans="1:900" s="276" customFormat="1" x14ac:dyDescent="0.45">
      <c r="A108" s="265">
        <v>44273</v>
      </c>
      <c r="B108" s="266">
        <v>99</v>
      </c>
      <c r="C108" s="267">
        <f>'Daily Feed Intake'!F106</f>
        <v>133.42654229383083</v>
      </c>
      <c r="D108" s="268">
        <f t="shared" si="20"/>
        <v>1.352928199782431</v>
      </c>
      <c r="E108" s="170">
        <v>1.35</v>
      </c>
      <c r="F108" s="175">
        <f>F107-Dead!C106+'Theoritical Daily Growth'!C108/'Theoritical Daily Growth'!E108</f>
        <v>9960.8908890616312</v>
      </c>
      <c r="G108" s="271">
        <f>F108/Dead!B107</f>
        <v>199.21781778123261</v>
      </c>
      <c r="H108" s="267">
        <f>'Daily Feed Intake'!J106</f>
        <v>139.65740937036253</v>
      </c>
      <c r="I108" s="268">
        <f t="shared" si="38"/>
        <v>1.2321009685807363</v>
      </c>
      <c r="J108" s="269">
        <v>1.2</v>
      </c>
      <c r="K108" s="270">
        <f>K107-Dead!E106+'Theoritical Daily Growth'!H108/'Theoritical Daily Growth'!J108</f>
        <v>11451.280905236381</v>
      </c>
      <c r="L108" s="271">
        <f>K108/Dead!D106</f>
        <v>229.02561810472761</v>
      </c>
      <c r="M108" s="267">
        <f>'Daily Feed Intake'!N106</f>
        <v>139.65740937036253</v>
      </c>
      <c r="N108" s="268">
        <f t="shared" si="39"/>
        <v>1.2391781622165108</v>
      </c>
      <c r="O108" s="269">
        <v>1.2</v>
      </c>
      <c r="P108" s="270">
        <f>P107-Dead!G106+'Theoritical Daily Growth'!M108/'Theoritical Daily Growth'!O108</f>
        <v>11386.54503215321</v>
      </c>
      <c r="Q108" s="271">
        <f>P108/Dead!F106</f>
        <v>227.73090064306419</v>
      </c>
      <c r="R108" s="272">
        <f t="shared" si="21"/>
        <v>218.65811217634146</v>
      </c>
      <c r="S108" s="267">
        <f>'Daily Feed Intake'!R106</f>
        <v>138.89724827372979</v>
      </c>
      <c r="T108" s="270">
        <f t="shared" si="22"/>
        <v>1.2850873335458959</v>
      </c>
      <c r="U108" s="273">
        <v>1.3</v>
      </c>
      <c r="V108" s="270">
        <f>V107-Dead!I106+'Theoritical Daily Growth'!S108/'Theoritical Daily Growth'!U108</f>
        <v>10915.233836640537</v>
      </c>
      <c r="W108" s="271">
        <f>V108/Dead!H106</f>
        <v>218.30467673281072</v>
      </c>
      <c r="X108" s="267">
        <f>'Daily Feed Intake'!V106</f>
        <v>133.42471400597753</v>
      </c>
      <c r="Y108" s="270">
        <f t="shared" si="23"/>
        <v>1.2270322294959886</v>
      </c>
      <c r="Z108" s="273">
        <v>1.2</v>
      </c>
      <c r="AA108" s="270">
        <f>AA107-Dead!K106+'Theoritical Daily Growth'!X108/'Theoritical Daily Growth'!Z108</f>
        <v>10984.961462434298</v>
      </c>
      <c r="AB108" s="271">
        <f>AA108/Dead!J106</f>
        <v>219.69922924868595</v>
      </c>
      <c r="AC108" s="267">
        <f>'Daily Feed Intake'!Z106</f>
        <v>137.14521282077709</v>
      </c>
      <c r="AD108" s="270">
        <f t="shared" si="24"/>
        <v>1.2276324274897126</v>
      </c>
      <c r="AE108" s="273">
        <v>1.2</v>
      </c>
      <c r="AF108" s="270">
        <f>AF107-Dead!M106+'Theoritical Daily Growth'!AC108/'Theoritical Daily Growth'!AE108</f>
        <v>11285.80854546704</v>
      </c>
      <c r="AG108" s="271">
        <f>AF108/Dead!L106</f>
        <v>225.7161709093408</v>
      </c>
      <c r="AH108" s="274">
        <f t="shared" si="25"/>
        <v>221.24002563027918</v>
      </c>
      <c r="AI108" s="267">
        <f>'Daily Feed Intake'!AH106</f>
        <v>135.12098780612769</v>
      </c>
      <c r="AJ108" s="270">
        <f t="shared" si="26"/>
        <v>1.2311410617682075</v>
      </c>
      <c r="AK108" s="273">
        <v>1.2</v>
      </c>
      <c r="AL108" s="270">
        <f>AL107-Dead!O106+'Theoritical Daily Growth'!AI108/'Theoritical Daily Growth'!AK108</f>
        <v>11087.865315776889</v>
      </c>
      <c r="AM108" s="271">
        <f>AL108/Dead!N106</f>
        <v>221.75730631553779</v>
      </c>
      <c r="AN108" s="267">
        <f>'Daily Feed Intake'!AL106</f>
        <v>135.76673942002253</v>
      </c>
      <c r="AO108" s="270">
        <f t="shared" si="27"/>
        <v>1.2207492862898734</v>
      </c>
      <c r="AP108" s="273">
        <v>1.2</v>
      </c>
      <c r="AQ108" s="270">
        <f>AQ107-Dead!Q106+'Theoritical Daily Growth'!AN108/'Theoritical Daily Growth'!AP108</f>
        <v>11234.729676196333</v>
      </c>
      <c r="AR108" s="271">
        <f>AQ108/Dead!P106</f>
        <v>224.69459352392667</v>
      </c>
      <c r="AS108" s="267">
        <f>'Daily Feed Intake'!AP106</f>
        <v>117.25172024237445</v>
      </c>
      <c r="AT108" s="270">
        <f t="shared" si="28"/>
        <v>1.1152062597114742</v>
      </c>
      <c r="AU108" s="273">
        <v>1.2</v>
      </c>
      <c r="AV108" s="270">
        <f>AV107-Dead!S106+'Theoritical Daily Growth'!AS108/'Theoritical Daily Growth'!AU108</f>
        <v>10611.614187805968</v>
      </c>
      <c r="AW108" s="271">
        <f>AV108/Dead!R106</f>
        <v>212.23228375611936</v>
      </c>
      <c r="AX108" s="274">
        <f t="shared" si="29"/>
        <v>219.56139453186128</v>
      </c>
      <c r="AY108" s="267">
        <f>'Daily Feed Intake'!AP106</f>
        <v>117.25172024237445</v>
      </c>
      <c r="AZ108" s="270">
        <f t="shared" si="30"/>
        <v>1.1256571574593361</v>
      </c>
      <c r="BA108" s="273">
        <v>1.2</v>
      </c>
      <c r="BB108" s="270">
        <f>BB107-Dead!U106+'Theoritical Daily Growth'!AY108/'Theoritical Daily Growth'!BA108</f>
        <v>10514.000327932315</v>
      </c>
      <c r="BC108" s="271">
        <f>BB108/Dead!T106</f>
        <v>210.28000655864631</v>
      </c>
      <c r="BD108" s="267">
        <f>'Daily Feed Intake'!AT106</f>
        <v>136.03573996097361</v>
      </c>
      <c r="BE108" s="270">
        <f t="shared" si="31"/>
        <v>1.2949499125932127</v>
      </c>
      <c r="BF108" s="273">
        <v>1.2</v>
      </c>
      <c r="BG108" s="270">
        <f>BG107-Dead!W106+'Theoritical Daily Growth'!BD108/'Theoritical Daily Growth'!BF108</f>
        <v>10618.459772346032</v>
      </c>
      <c r="BH108" s="271">
        <f>BG108/Dead!V106</f>
        <v>212.36919544692063</v>
      </c>
      <c r="BI108" s="267">
        <f>'Daily Feed Intake'!AX106</f>
        <v>120.82571633973502</v>
      </c>
      <c r="BJ108" s="270">
        <f t="shared" si="32"/>
        <v>1.1064823967814299</v>
      </c>
      <c r="BK108" s="273">
        <v>1.2</v>
      </c>
      <c r="BL108" s="270">
        <f>BL107-Dead!Y106+'Theoritical Daily Growth'!BI108/'Theoritical Daily Growth'!BK108</f>
        <v>11020.492758207527</v>
      </c>
      <c r="BM108" s="271">
        <f>BL108/Dead!X106</f>
        <v>220.40985516415054</v>
      </c>
      <c r="BN108" s="274">
        <f t="shared" si="33"/>
        <v>214.35301905657252</v>
      </c>
      <c r="BO108" s="267">
        <f>'Daily Feed Intake'!BB106</f>
        <v>122.77301227183665</v>
      </c>
      <c r="BP108" s="270">
        <f t="shared" si="34"/>
        <v>1.1367166987548774</v>
      </c>
      <c r="BQ108" s="273">
        <v>1.2</v>
      </c>
      <c r="BR108" s="270">
        <f>BR107-Dead!AA106+'Theoritical Daily Growth'!BO108/'Theoritical Daily Growth'!BQ108</f>
        <v>10902.980210546224</v>
      </c>
      <c r="BS108" s="271">
        <f>BR108/Dead!Z106</f>
        <v>218.05960421092448</v>
      </c>
      <c r="BT108" s="267">
        <f>'Daily Feed Intake'!BF106</f>
        <v>126.97144580798185</v>
      </c>
      <c r="BU108" s="270">
        <f t="shared" si="35"/>
        <v>1.2801308891978229</v>
      </c>
      <c r="BV108" s="273">
        <v>1.2</v>
      </c>
      <c r="BW108" s="270">
        <f>BW107-Dead!AC106+'Theoritical Daily Growth'!BT108/'Theoritical Daily Growth'!BV108</f>
        <v>10024.439490735967</v>
      </c>
      <c r="BX108" s="271">
        <f>BW108/Dead!AB106</f>
        <v>200.48878981471935</v>
      </c>
      <c r="BY108" s="267">
        <f>'Daily Feed Intake'!BJ106</f>
        <v>104.85066102918428</v>
      </c>
      <c r="BZ108" s="270">
        <f t="shared" si="36"/>
        <v>1.1429346049681333</v>
      </c>
      <c r="CA108" s="176">
        <v>1.35</v>
      </c>
      <c r="CB108" s="270">
        <f>CB107-Dead!AE107+'Theoritical Daily Growth'!BY108/'Theoritical Daily Growth'!CA108</f>
        <v>9251.478201448328</v>
      </c>
      <c r="CC108" s="271">
        <f>CB108/Dead!AD106</f>
        <v>185.02956402896655</v>
      </c>
      <c r="CD108" s="274">
        <f t="shared" si="37"/>
        <v>201.19265268487013</v>
      </c>
      <c r="CE108" s="275"/>
      <c r="CF108" s="275"/>
      <c r="CG108" s="275"/>
      <c r="CH108" s="275"/>
      <c r="CI108" s="275"/>
      <c r="CJ108" s="275"/>
      <c r="CK108" s="275"/>
      <c r="CL108" s="275"/>
      <c r="CM108" s="275"/>
      <c r="CN108" s="275"/>
      <c r="CO108" s="275"/>
      <c r="CP108" s="275"/>
      <c r="CQ108" s="275"/>
      <c r="CR108" s="275"/>
      <c r="CS108" s="275"/>
      <c r="CT108" s="275"/>
      <c r="CU108" s="275"/>
      <c r="CV108" s="275"/>
      <c r="CW108" s="275"/>
      <c r="CX108" s="275"/>
      <c r="CY108" s="275"/>
      <c r="CZ108" s="275"/>
      <c r="DA108" s="275"/>
      <c r="DB108" s="275"/>
      <c r="DC108" s="275"/>
      <c r="DD108" s="275"/>
      <c r="DE108" s="275"/>
      <c r="DF108" s="275"/>
      <c r="DG108" s="275"/>
      <c r="DH108" s="275"/>
      <c r="DI108" s="275"/>
      <c r="DJ108" s="275"/>
      <c r="DK108" s="275"/>
      <c r="DL108" s="275"/>
      <c r="DM108" s="275"/>
      <c r="DN108" s="275"/>
      <c r="DO108" s="275"/>
      <c r="DP108" s="275"/>
      <c r="DQ108" s="275"/>
      <c r="DR108" s="275"/>
      <c r="DS108" s="275"/>
      <c r="DT108" s="275"/>
      <c r="DU108" s="275"/>
      <c r="DV108" s="275"/>
      <c r="DW108" s="275"/>
      <c r="DX108" s="275"/>
      <c r="DY108" s="275"/>
      <c r="DZ108" s="275"/>
      <c r="EA108" s="275"/>
      <c r="EB108" s="275"/>
      <c r="EC108" s="275"/>
      <c r="ED108" s="275"/>
      <c r="EE108" s="275"/>
      <c r="EF108" s="275"/>
      <c r="EG108" s="275"/>
      <c r="EH108" s="275"/>
      <c r="EI108" s="275"/>
      <c r="EJ108" s="275"/>
      <c r="EK108" s="275"/>
      <c r="EL108" s="275"/>
      <c r="EM108" s="275"/>
      <c r="EN108" s="275"/>
      <c r="EO108" s="275"/>
      <c r="EP108" s="275"/>
      <c r="EQ108" s="275"/>
      <c r="ER108" s="275"/>
      <c r="ES108" s="275"/>
      <c r="ET108" s="275"/>
      <c r="EU108" s="275"/>
      <c r="EV108" s="275"/>
      <c r="EW108" s="275"/>
      <c r="EX108" s="275"/>
      <c r="EY108" s="275"/>
      <c r="EZ108" s="275"/>
      <c r="FA108" s="275"/>
      <c r="FB108" s="275"/>
      <c r="FC108" s="275"/>
      <c r="FD108" s="275"/>
      <c r="FE108" s="275"/>
      <c r="FF108" s="275"/>
      <c r="FG108" s="275"/>
      <c r="FH108" s="275"/>
      <c r="FI108" s="275"/>
      <c r="FJ108" s="275"/>
      <c r="FK108" s="275"/>
      <c r="FL108" s="275"/>
      <c r="FM108" s="275"/>
      <c r="FN108" s="275"/>
      <c r="FO108" s="275"/>
      <c r="FP108" s="275"/>
      <c r="FQ108" s="275"/>
      <c r="FR108" s="275"/>
      <c r="FS108" s="275"/>
      <c r="FT108" s="275"/>
      <c r="FU108" s="275"/>
      <c r="FV108" s="275"/>
      <c r="FW108" s="275"/>
      <c r="FX108" s="275"/>
      <c r="FY108" s="275"/>
      <c r="FZ108" s="275"/>
      <c r="GA108" s="275"/>
      <c r="GB108" s="275"/>
      <c r="GC108" s="275"/>
      <c r="GD108" s="275"/>
      <c r="GE108" s="275"/>
      <c r="GF108" s="275"/>
      <c r="GG108" s="275"/>
      <c r="GH108" s="275"/>
      <c r="GI108" s="275"/>
      <c r="GJ108" s="275"/>
      <c r="GK108" s="275"/>
      <c r="GL108" s="275"/>
      <c r="GM108" s="275"/>
      <c r="GN108" s="275"/>
      <c r="GO108" s="275"/>
      <c r="GP108" s="275"/>
      <c r="GQ108" s="275"/>
      <c r="GR108" s="275"/>
      <c r="GS108" s="275"/>
      <c r="GT108" s="275"/>
      <c r="GU108" s="275"/>
      <c r="GV108" s="275"/>
      <c r="GW108" s="275"/>
      <c r="GX108" s="275"/>
      <c r="GY108" s="275"/>
      <c r="GZ108" s="275"/>
      <c r="HA108" s="275"/>
      <c r="HB108" s="275"/>
      <c r="HC108" s="275"/>
      <c r="HD108" s="275"/>
      <c r="HE108" s="275"/>
      <c r="HF108" s="275"/>
      <c r="HG108" s="275"/>
      <c r="HH108" s="275"/>
      <c r="HI108" s="275"/>
      <c r="HJ108" s="275"/>
      <c r="HK108" s="275"/>
      <c r="HL108" s="275"/>
      <c r="HM108" s="275"/>
      <c r="HN108" s="275"/>
      <c r="HO108" s="275"/>
      <c r="HP108" s="275"/>
      <c r="HQ108" s="275"/>
      <c r="HR108" s="275"/>
      <c r="HS108" s="275"/>
      <c r="HT108" s="275"/>
      <c r="HU108" s="275"/>
      <c r="HV108" s="275"/>
      <c r="HW108" s="275"/>
      <c r="HX108" s="275"/>
      <c r="HY108" s="275"/>
      <c r="HZ108" s="275"/>
      <c r="IA108" s="275"/>
      <c r="IB108" s="275"/>
      <c r="IC108" s="275"/>
      <c r="ID108" s="275"/>
      <c r="IE108" s="275"/>
      <c r="IF108" s="275"/>
      <c r="IG108" s="275"/>
      <c r="IH108" s="275"/>
      <c r="II108" s="275"/>
      <c r="IJ108" s="275"/>
      <c r="IK108" s="275"/>
      <c r="IL108" s="275"/>
      <c r="IM108" s="275"/>
      <c r="IN108" s="275"/>
      <c r="IO108" s="275"/>
      <c r="IP108" s="275"/>
      <c r="IQ108" s="275"/>
      <c r="IR108" s="275"/>
      <c r="IS108" s="275"/>
      <c r="IT108" s="275"/>
      <c r="IU108" s="275"/>
      <c r="IV108" s="275"/>
      <c r="IW108" s="275"/>
      <c r="IX108" s="275"/>
      <c r="IY108" s="275"/>
      <c r="IZ108" s="275"/>
      <c r="JA108" s="275"/>
      <c r="JB108" s="275"/>
      <c r="JC108" s="275"/>
      <c r="JD108" s="275"/>
      <c r="JE108" s="275"/>
      <c r="JF108" s="275"/>
      <c r="JG108" s="275"/>
      <c r="JH108" s="275"/>
      <c r="JI108" s="275"/>
      <c r="JJ108" s="275"/>
      <c r="JK108" s="275"/>
      <c r="JL108" s="275"/>
      <c r="JM108" s="275"/>
      <c r="JN108" s="275"/>
      <c r="JO108" s="275"/>
      <c r="JP108" s="275"/>
      <c r="JQ108" s="275"/>
      <c r="JR108" s="275"/>
      <c r="JS108" s="275"/>
      <c r="JT108" s="275"/>
      <c r="JU108" s="275"/>
      <c r="JV108" s="275"/>
      <c r="JW108" s="275"/>
      <c r="JX108" s="275"/>
      <c r="JY108" s="275"/>
      <c r="JZ108" s="275"/>
      <c r="KA108" s="275"/>
      <c r="KB108" s="275"/>
      <c r="KC108" s="275"/>
      <c r="KD108" s="275"/>
      <c r="KE108" s="275"/>
      <c r="KF108" s="275"/>
      <c r="KG108" s="275"/>
      <c r="KH108" s="275"/>
      <c r="KI108" s="275"/>
      <c r="KJ108" s="275"/>
      <c r="KK108" s="275"/>
      <c r="KL108" s="275"/>
      <c r="KM108" s="275"/>
      <c r="KN108" s="275"/>
      <c r="KO108" s="275"/>
      <c r="KP108" s="275"/>
      <c r="KQ108" s="275"/>
      <c r="KR108" s="275"/>
      <c r="KS108" s="275"/>
      <c r="KT108" s="275"/>
      <c r="KU108" s="275"/>
      <c r="KV108" s="275"/>
      <c r="KW108" s="275"/>
      <c r="KX108" s="275"/>
      <c r="KY108" s="275"/>
      <c r="KZ108" s="275"/>
      <c r="LA108" s="275"/>
      <c r="LB108" s="275"/>
      <c r="LC108" s="275"/>
      <c r="LD108" s="275"/>
      <c r="LE108" s="275"/>
      <c r="LF108" s="275"/>
      <c r="LG108" s="275"/>
      <c r="LH108" s="275"/>
      <c r="LI108" s="275"/>
      <c r="LJ108" s="275"/>
      <c r="LK108" s="275"/>
      <c r="LL108" s="275"/>
      <c r="LM108" s="275"/>
      <c r="LN108" s="275"/>
      <c r="LO108" s="275"/>
      <c r="LP108" s="275"/>
      <c r="LQ108" s="275"/>
      <c r="LR108" s="275"/>
      <c r="LS108" s="275"/>
      <c r="LT108" s="275"/>
      <c r="LU108" s="275"/>
      <c r="LV108" s="275"/>
      <c r="LW108" s="275"/>
      <c r="LX108" s="275"/>
      <c r="LY108" s="275"/>
      <c r="LZ108" s="275"/>
      <c r="MA108" s="275"/>
      <c r="MB108" s="275"/>
      <c r="MC108" s="275"/>
      <c r="MD108" s="275"/>
      <c r="ME108" s="275"/>
      <c r="MF108" s="275"/>
      <c r="MG108" s="275"/>
      <c r="MH108" s="275"/>
      <c r="MI108" s="275"/>
      <c r="MJ108" s="275"/>
      <c r="MK108" s="275"/>
      <c r="ML108" s="275"/>
      <c r="MM108" s="275"/>
      <c r="MN108" s="275"/>
      <c r="MO108" s="275"/>
      <c r="MP108" s="275"/>
      <c r="MQ108" s="275"/>
      <c r="MR108" s="275"/>
      <c r="MS108" s="275"/>
      <c r="MT108" s="275"/>
      <c r="MU108" s="275"/>
      <c r="MV108" s="275"/>
      <c r="MW108" s="275"/>
      <c r="MX108" s="275"/>
      <c r="MY108" s="275"/>
      <c r="MZ108" s="275"/>
      <c r="NA108" s="275"/>
      <c r="NB108" s="275"/>
      <c r="NC108" s="275"/>
      <c r="ND108" s="275"/>
      <c r="NE108" s="275"/>
      <c r="NF108" s="275"/>
      <c r="NG108" s="275"/>
      <c r="NH108" s="275"/>
      <c r="NI108" s="275"/>
      <c r="NJ108" s="275"/>
      <c r="NK108" s="275"/>
      <c r="NL108" s="275"/>
      <c r="NM108" s="275"/>
      <c r="NN108" s="275"/>
      <c r="NO108" s="275"/>
      <c r="NP108" s="275"/>
      <c r="NQ108" s="275"/>
      <c r="NR108" s="275"/>
      <c r="NS108" s="275"/>
      <c r="NT108" s="275"/>
      <c r="NU108" s="275"/>
      <c r="NV108" s="275"/>
      <c r="NW108" s="275"/>
      <c r="NX108" s="275"/>
      <c r="NY108" s="275"/>
      <c r="NZ108" s="275"/>
      <c r="OA108" s="275"/>
      <c r="OB108" s="275"/>
      <c r="OC108" s="275"/>
      <c r="OD108" s="275"/>
      <c r="OE108" s="275"/>
      <c r="OF108" s="275"/>
      <c r="OG108" s="275"/>
      <c r="OH108" s="275"/>
      <c r="OI108" s="275"/>
      <c r="OJ108" s="275"/>
      <c r="OK108" s="275"/>
      <c r="OL108" s="275"/>
      <c r="OM108" s="275"/>
      <c r="ON108" s="275"/>
      <c r="OO108" s="275"/>
      <c r="OP108" s="275"/>
      <c r="OQ108" s="275"/>
      <c r="OR108" s="275"/>
      <c r="OS108" s="275"/>
      <c r="OT108" s="275"/>
      <c r="OU108" s="275"/>
      <c r="OV108" s="275"/>
      <c r="OW108" s="275"/>
      <c r="OX108" s="275"/>
      <c r="OY108" s="275"/>
      <c r="OZ108" s="275"/>
      <c r="PA108" s="275"/>
      <c r="PB108" s="275"/>
      <c r="PC108" s="275"/>
      <c r="PD108" s="275"/>
      <c r="PE108" s="275"/>
      <c r="PF108" s="275"/>
      <c r="PG108" s="275"/>
      <c r="PH108" s="275"/>
      <c r="PI108" s="275"/>
      <c r="PJ108" s="275"/>
      <c r="PK108" s="275"/>
      <c r="PL108" s="275"/>
      <c r="PM108" s="275"/>
      <c r="PN108" s="275"/>
      <c r="PO108" s="275"/>
      <c r="PP108" s="275"/>
      <c r="PQ108" s="275"/>
      <c r="PR108" s="275"/>
      <c r="PS108" s="275"/>
      <c r="PT108" s="275"/>
      <c r="PU108" s="275"/>
      <c r="PV108" s="275"/>
      <c r="PW108" s="275"/>
      <c r="PX108" s="275"/>
      <c r="PY108" s="275"/>
      <c r="PZ108" s="275"/>
      <c r="QA108" s="275"/>
      <c r="QB108" s="275"/>
      <c r="QC108" s="275"/>
      <c r="QD108" s="275"/>
      <c r="QE108" s="275"/>
      <c r="QF108" s="275"/>
      <c r="QG108" s="275"/>
      <c r="QH108" s="275"/>
      <c r="QI108" s="275"/>
      <c r="QJ108" s="275"/>
      <c r="QK108" s="275"/>
      <c r="QL108" s="275"/>
      <c r="QM108" s="275"/>
      <c r="QN108" s="275"/>
      <c r="QO108" s="275"/>
      <c r="QP108" s="275"/>
      <c r="QQ108" s="275"/>
      <c r="QR108" s="275"/>
      <c r="QS108" s="275"/>
      <c r="QT108" s="275"/>
      <c r="QU108" s="275"/>
      <c r="QV108" s="275"/>
      <c r="QW108" s="275"/>
      <c r="QX108" s="275"/>
      <c r="QY108" s="275"/>
      <c r="QZ108" s="275"/>
      <c r="RA108" s="275"/>
      <c r="RB108" s="275"/>
      <c r="RC108" s="275"/>
      <c r="RD108" s="275"/>
      <c r="RE108" s="275"/>
      <c r="RF108" s="275"/>
      <c r="RG108" s="275"/>
      <c r="RH108" s="275"/>
      <c r="RI108" s="275"/>
      <c r="RJ108" s="275"/>
      <c r="RK108" s="275"/>
      <c r="RL108" s="275"/>
      <c r="RM108" s="275"/>
      <c r="RN108" s="275"/>
      <c r="RO108" s="275"/>
      <c r="RP108" s="275"/>
      <c r="RQ108" s="275"/>
      <c r="RR108" s="275"/>
      <c r="RS108" s="275"/>
      <c r="RT108" s="275"/>
      <c r="RU108" s="275"/>
      <c r="RV108" s="275"/>
      <c r="RW108" s="275"/>
      <c r="RX108" s="275"/>
      <c r="RY108" s="275"/>
      <c r="RZ108" s="275"/>
      <c r="SA108" s="275"/>
      <c r="SB108" s="275"/>
      <c r="SC108" s="275"/>
      <c r="SD108" s="275"/>
      <c r="SE108" s="275"/>
      <c r="SF108" s="275"/>
      <c r="SG108" s="275"/>
      <c r="SH108" s="275"/>
      <c r="SI108" s="275"/>
      <c r="SJ108" s="275"/>
      <c r="SK108" s="275"/>
      <c r="SL108" s="275"/>
      <c r="SM108" s="275"/>
      <c r="SN108" s="275"/>
      <c r="SO108" s="275"/>
      <c r="SP108" s="275"/>
      <c r="SQ108" s="275"/>
      <c r="SR108" s="275"/>
      <c r="SS108" s="275"/>
      <c r="ST108" s="275"/>
      <c r="SU108" s="275"/>
      <c r="SV108" s="275"/>
      <c r="SW108" s="275"/>
      <c r="SX108" s="275"/>
      <c r="SY108" s="275"/>
      <c r="SZ108" s="275"/>
      <c r="TA108" s="275"/>
      <c r="TB108" s="275"/>
      <c r="TC108" s="275"/>
      <c r="TD108" s="275"/>
      <c r="TE108" s="275"/>
      <c r="TF108" s="275"/>
      <c r="TG108" s="275"/>
      <c r="TH108" s="275"/>
      <c r="TI108" s="275"/>
      <c r="TJ108" s="275"/>
      <c r="TK108" s="275"/>
      <c r="TL108" s="275"/>
      <c r="TM108" s="275"/>
      <c r="TN108" s="275"/>
      <c r="TO108" s="275"/>
      <c r="TP108" s="275"/>
      <c r="TQ108" s="275"/>
      <c r="TR108" s="275"/>
      <c r="TS108" s="275"/>
      <c r="TT108" s="275"/>
      <c r="TU108" s="275"/>
      <c r="TV108" s="275"/>
      <c r="TW108" s="275"/>
      <c r="TX108" s="275"/>
      <c r="TY108" s="275"/>
      <c r="TZ108" s="275"/>
      <c r="UA108" s="275"/>
      <c r="UB108" s="275"/>
      <c r="UC108" s="275"/>
      <c r="UD108" s="275"/>
      <c r="UE108" s="275"/>
      <c r="UF108" s="275"/>
      <c r="UG108" s="275"/>
      <c r="UH108" s="275"/>
      <c r="UI108" s="275"/>
      <c r="UJ108" s="275"/>
      <c r="UK108" s="275"/>
      <c r="UL108" s="275"/>
      <c r="UM108" s="275"/>
      <c r="UN108" s="275"/>
      <c r="UO108" s="275"/>
      <c r="UP108" s="275"/>
      <c r="UQ108" s="275"/>
      <c r="UR108" s="275"/>
      <c r="US108" s="275"/>
      <c r="UT108" s="275"/>
      <c r="UU108" s="275"/>
      <c r="UV108" s="275"/>
      <c r="UW108" s="275"/>
      <c r="UX108" s="275"/>
      <c r="UY108" s="275"/>
      <c r="UZ108" s="275"/>
      <c r="VA108" s="275"/>
      <c r="VB108" s="275"/>
      <c r="VC108" s="275"/>
      <c r="VD108" s="275"/>
      <c r="VE108" s="275"/>
      <c r="VF108" s="275"/>
      <c r="VG108" s="275"/>
      <c r="VH108" s="275"/>
      <c r="VI108" s="275"/>
      <c r="VJ108" s="275"/>
      <c r="VK108" s="275"/>
      <c r="VL108" s="275"/>
      <c r="VM108" s="275"/>
      <c r="VN108" s="275"/>
      <c r="VO108" s="275"/>
      <c r="VP108" s="275"/>
      <c r="VQ108" s="275"/>
      <c r="VR108" s="275"/>
      <c r="VS108" s="275"/>
      <c r="VT108" s="275"/>
      <c r="VU108" s="275"/>
      <c r="VV108" s="275"/>
      <c r="VW108" s="275"/>
      <c r="VX108" s="275"/>
      <c r="VY108" s="275"/>
      <c r="VZ108" s="275"/>
      <c r="WA108" s="275"/>
      <c r="WB108" s="275"/>
      <c r="WC108" s="275"/>
      <c r="WD108" s="275"/>
      <c r="WE108" s="275"/>
      <c r="WF108" s="275"/>
      <c r="WG108" s="275"/>
      <c r="WH108" s="275"/>
      <c r="WI108" s="275"/>
      <c r="WJ108" s="275"/>
      <c r="WK108" s="275"/>
      <c r="WL108" s="275"/>
      <c r="WM108" s="275"/>
      <c r="WN108" s="275"/>
      <c r="WO108" s="275"/>
      <c r="WP108" s="275"/>
      <c r="WQ108" s="275"/>
      <c r="WR108" s="275"/>
      <c r="WS108" s="275"/>
      <c r="WT108" s="275"/>
      <c r="WU108" s="275"/>
      <c r="WV108" s="275"/>
      <c r="WW108" s="275"/>
      <c r="WX108" s="275"/>
      <c r="WY108" s="275"/>
      <c r="WZ108" s="275"/>
      <c r="XA108" s="275"/>
      <c r="XB108" s="275"/>
      <c r="XC108" s="275"/>
      <c r="XD108" s="275"/>
      <c r="XE108" s="275"/>
      <c r="XF108" s="275"/>
      <c r="XG108" s="275"/>
      <c r="XH108" s="275"/>
      <c r="XI108" s="275"/>
      <c r="XJ108" s="275"/>
      <c r="XK108" s="275"/>
      <c r="XL108" s="275"/>
      <c r="XM108" s="275"/>
      <c r="XN108" s="275"/>
      <c r="XO108" s="275"/>
      <c r="XP108" s="275"/>
      <c r="XQ108" s="275"/>
      <c r="XR108" s="275"/>
      <c r="XS108" s="275"/>
      <c r="XT108" s="275"/>
      <c r="XU108" s="275"/>
      <c r="XV108" s="275"/>
      <c r="XW108" s="275"/>
      <c r="XX108" s="275"/>
      <c r="XY108" s="275"/>
      <c r="XZ108" s="275"/>
      <c r="YA108" s="275"/>
      <c r="YB108" s="275"/>
      <c r="YC108" s="275"/>
      <c r="YD108" s="275"/>
      <c r="YE108" s="275"/>
      <c r="YF108" s="275"/>
      <c r="YG108" s="275"/>
      <c r="YH108" s="275"/>
      <c r="YI108" s="275"/>
      <c r="YJ108" s="275"/>
      <c r="YK108" s="275"/>
      <c r="YL108" s="275"/>
      <c r="YM108" s="275"/>
      <c r="YN108" s="275"/>
      <c r="YO108" s="275"/>
      <c r="YP108" s="275"/>
      <c r="YQ108" s="275"/>
      <c r="YR108" s="275"/>
      <c r="YS108" s="275"/>
      <c r="YT108" s="275"/>
      <c r="YU108" s="275"/>
      <c r="YV108" s="275"/>
      <c r="YW108" s="275"/>
      <c r="YX108" s="275"/>
      <c r="YY108" s="275"/>
      <c r="YZ108" s="275"/>
      <c r="ZA108" s="275"/>
      <c r="ZB108" s="275"/>
      <c r="ZC108" s="275"/>
      <c r="ZD108" s="275"/>
      <c r="ZE108" s="275"/>
      <c r="ZF108" s="275"/>
      <c r="ZG108" s="275"/>
      <c r="ZH108" s="275"/>
      <c r="ZI108" s="275"/>
      <c r="ZJ108" s="275"/>
      <c r="ZK108" s="275"/>
      <c r="ZL108" s="275"/>
      <c r="ZM108" s="275"/>
      <c r="ZN108" s="275"/>
      <c r="ZO108" s="275"/>
      <c r="ZP108" s="275"/>
      <c r="ZQ108" s="275"/>
      <c r="ZR108" s="275"/>
      <c r="ZS108" s="275"/>
      <c r="ZT108" s="275"/>
      <c r="ZU108" s="275"/>
      <c r="ZV108" s="275"/>
      <c r="ZW108" s="275"/>
      <c r="ZX108" s="275"/>
      <c r="ZY108" s="275"/>
      <c r="ZZ108" s="275"/>
      <c r="AAA108" s="275"/>
      <c r="AAB108" s="275"/>
      <c r="AAC108" s="275"/>
      <c r="AAD108" s="275"/>
      <c r="AAE108" s="275"/>
      <c r="AAF108" s="275"/>
      <c r="AAG108" s="275"/>
      <c r="AAH108" s="275"/>
      <c r="AAI108" s="275"/>
      <c r="AAJ108" s="275"/>
      <c r="AAK108" s="275"/>
      <c r="AAL108" s="275"/>
      <c r="AAM108" s="275"/>
      <c r="AAN108" s="275"/>
      <c r="AAO108" s="275"/>
      <c r="AAP108" s="275"/>
      <c r="AAQ108" s="275"/>
      <c r="AAR108" s="275"/>
      <c r="AAS108" s="275"/>
      <c r="AAT108" s="275"/>
      <c r="AAU108" s="275"/>
      <c r="AAV108" s="275"/>
      <c r="AAW108" s="275"/>
      <c r="AAX108" s="275"/>
      <c r="AAY108" s="275"/>
      <c r="AAZ108" s="275"/>
      <c r="ABA108" s="275"/>
      <c r="ABB108" s="275"/>
      <c r="ABC108" s="275"/>
      <c r="ABD108" s="275"/>
      <c r="ABE108" s="275"/>
      <c r="ABF108" s="275"/>
      <c r="ABG108" s="275"/>
      <c r="ABH108" s="275"/>
      <c r="ABI108" s="275"/>
      <c r="ABJ108" s="275"/>
      <c r="ABK108" s="275"/>
      <c r="ABL108" s="275"/>
      <c r="ABM108" s="275"/>
      <c r="ABN108" s="275"/>
      <c r="ABO108" s="275"/>
      <c r="ABP108" s="275"/>
      <c r="ABQ108" s="275"/>
      <c r="ABR108" s="275"/>
      <c r="ABS108" s="275"/>
      <c r="ABT108" s="275"/>
      <c r="ABU108" s="275"/>
      <c r="ABV108" s="275"/>
      <c r="ABW108" s="275"/>
      <c r="ABX108" s="275"/>
      <c r="ABY108" s="275"/>
      <c r="ABZ108" s="275"/>
      <c r="ACA108" s="275"/>
      <c r="ACB108" s="275"/>
      <c r="ACC108" s="275"/>
      <c r="ACD108" s="275"/>
      <c r="ACE108" s="275"/>
      <c r="ACF108" s="275"/>
      <c r="ACG108" s="275"/>
      <c r="ACH108" s="275"/>
      <c r="ACI108" s="275"/>
      <c r="ACJ108" s="275"/>
      <c r="ACK108" s="275"/>
      <c r="ACL108" s="275"/>
      <c r="ACM108" s="275"/>
      <c r="ACN108" s="275"/>
      <c r="ACO108" s="275"/>
      <c r="ACP108" s="275"/>
      <c r="ACQ108" s="275"/>
      <c r="ACR108" s="275"/>
      <c r="ACS108" s="275"/>
      <c r="ACT108" s="275"/>
      <c r="ACU108" s="275"/>
      <c r="ACV108" s="275"/>
      <c r="ACW108" s="275"/>
      <c r="ACX108" s="275"/>
      <c r="ACY108" s="275"/>
      <c r="ACZ108" s="275"/>
      <c r="ADA108" s="275"/>
      <c r="ADB108" s="275"/>
      <c r="ADC108" s="275"/>
      <c r="ADD108" s="275"/>
      <c r="ADE108" s="275"/>
      <c r="ADF108" s="275"/>
      <c r="ADG108" s="275"/>
      <c r="ADH108" s="275"/>
      <c r="ADI108" s="275"/>
      <c r="ADJ108" s="275"/>
      <c r="ADK108" s="275"/>
      <c r="ADL108" s="275"/>
      <c r="ADM108" s="275"/>
      <c r="ADN108" s="275"/>
      <c r="ADO108" s="275"/>
      <c r="ADP108" s="275"/>
      <c r="ADQ108" s="275"/>
      <c r="ADR108" s="275"/>
      <c r="ADS108" s="275"/>
      <c r="ADT108" s="275"/>
      <c r="ADU108" s="275"/>
      <c r="ADV108" s="275"/>
      <c r="ADW108" s="275"/>
      <c r="ADX108" s="275"/>
      <c r="ADY108" s="275"/>
      <c r="ADZ108" s="275"/>
      <c r="AEA108" s="275"/>
      <c r="AEB108" s="275"/>
      <c r="AEC108" s="275"/>
      <c r="AED108" s="275"/>
      <c r="AEE108" s="275"/>
      <c r="AEF108" s="275"/>
      <c r="AEG108" s="275"/>
      <c r="AEH108" s="275"/>
      <c r="AEI108" s="275"/>
      <c r="AEJ108" s="275"/>
      <c r="AEK108" s="275"/>
      <c r="AEL108" s="275"/>
      <c r="AEM108" s="275"/>
      <c r="AEN108" s="275"/>
      <c r="AEO108" s="275"/>
      <c r="AEP108" s="275"/>
      <c r="AEQ108" s="275"/>
      <c r="AER108" s="275"/>
      <c r="AES108" s="275"/>
      <c r="AET108" s="275"/>
      <c r="AEU108" s="275"/>
      <c r="AEV108" s="275"/>
      <c r="AEW108" s="275"/>
      <c r="AEX108" s="275"/>
      <c r="AEY108" s="275"/>
      <c r="AEZ108" s="275"/>
      <c r="AFA108" s="275"/>
      <c r="AFB108" s="275"/>
      <c r="AFC108" s="275"/>
      <c r="AFD108" s="275"/>
      <c r="AFE108" s="275"/>
      <c r="AFF108" s="275"/>
      <c r="AFG108" s="275"/>
      <c r="AFH108" s="275"/>
      <c r="AFI108" s="275"/>
      <c r="AFJ108" s="275"/>
      <c r="AFK108" s="275"/>
      <c r="AFL108" s="275"/>
      <c r="AFM108" s="275"/>
      <c r="AFN108" s="275"/>
      <c r="AFO108" s="275"/>
      <c r="AFP108" s="275"/>
      <c r="AFQ108" s="275"/>
      <c r="AFR108" s="275"/>
      <c r="AFS108" s="275"/>
      <c r="AFT108" s="275"/>
      <c r="AFU108" s="275"/>
      <c r="AFV108" s="275"/>
      <c r="AFW108" s="275"/>
      <c r="AFX108" s="275"/>
      <c r="AFY108" s="275"/>
      <c r="AFZ108" s="275"/>
      <c r="AGA108" s="275"/>
      <c r="AGB108" s="275"/>
      <c r="AGC108" s="275"/>
      <c r="AGD108" s="275"/>
      <c r="AGE108" s="275"/>
      <c r="AGF108" s="275"/>
      <c r="AGG108" s="275"/>
      <c r="AGH108" s="275"/>
      <c r="AGI108" s="275"/>
      <c r="AGJ108" s="275"/>
      <c r="AGK108" s="275"/>
      <c r="AGL108" s="275"/>
      <c r="AGM108" s="275"/>
      <c r="AGN108" s="275"/>
      <c r="AGO108" s="275"/>
      <c r="AGP108" s="275"/>
      <c r="AGQ108" s="275"/>
      <c r="AGR108" s="275"/>
      <c r="AGS108" s="275"/>
      <c r="AGT108" s="275"/>
      <c r="AGU108" s="275"/>
      <c r="AGV108" s="275"/>
      <c r="AGW108" s="275"/>
      <c r="AGX108" s="275"/>
      <c r="AGY108" s="275"/>
      <c r="AGZ108" s="275"/>
      <c r="AHA108" s="275"/>
      <c r="AHB108" s="275"/>
      <c r="AHC108" s="275"/>
      <c r="AHD108" s="275"/>
      <c r="AHE108" s="275"/>
      <c r="AHF108" s="275"/>
      <c r="AHG108" s="275"/>
      <c r="AHH108" s="275"/>
      <c r="AHI108" s="275"/>
      <c r="AHJ108" s="275"/>
      <c r="AHK108" s="275"/>
      <c r="AHL108" s="275"/>
      <c r="AHM108" s="275"/>
      <c r="AHN108" s="275"/>
      <c r="AHO108" s="275"/>
      <c r="AHP108" s="275"/>
    </row>
    <row r="109" spans="1:900" x14ac:dyDescent="0.45">
      <c r="A109" s="18">
        <v>44274</v>
      </c>
      <c r="B109" s="16">
        <v>100</v>
      </c>
      <c r="C109" s="20">
        <f>'Daily Feed Intake'!F107</f>
        <v>125.1936612253551</v>
      </c>
      <c r="D109" s="174">
        <f t="shared" si="20"/>
        <v>1.2568520488748072</v>
      </c>
      <c r="E109" s="170">
        <v>1.35</v>
      </c>
      <c r="F109" s="175">
        <f>F108-Dead!C107+'Theoritical Daily Growth'!C109/'Theoritical Daily Growth'!E109</f>
        <v>10053.626934413745</v>
      </c>
      <c r="G109" s="21">
        <f>F109/Dead!B108</f>
        <v>201.0725386882749</v>
      </c>
      <c r="H109" s="20">
        <f>'Daily Feed Intake'!J107</f>
        <v>134.64702141191435</v>
      </c>
      <c r="I109" s="174">
        <f t="shared" si="38"/>
        <v>1.1758249799840617</v>
      </c>
      <c r="J109" s="170">
        <v>1.2</v>
      </c>
      <c r="K109" s="175">
        <f>K108-Dead!E107+'Theoritical Daily Growth'!H109/'Theoritical Daily Growth'!J109</f>
        <v>11563.486756412976</v>
      </c>
      <c r="L109" s="21">
        <f>K109/Dead!D107</f>
        <v>231.26973512825953</v>
      </c>
      <c r="M109" s="20">
        <f>'Daily Feed Intake'!N107</f>
        <v>124.95813016747933</v>
      </c>
      <c r="N109" s="174">
        <f t="shared" si="39"/>
        <v>1.0974191891800702</v>
      </c>
      <c r="O109" s="170">
        <v>1.2</v>
      </c>
      <c r="P109" s="175">
        <f>P108-Dead!G107+'Theoritical Daily Growth'!M109/'Theoritical Daily Growth'!O109</f>
        <v>11490.676807292775</v>
      </c>
      <c r="Q109" s="21">
        <f>P109/Dead!F107</f>
        <v>229.81353614585549</v>
      </c>
      <c r="R109" s="19">
        <f t="shared" si="21"/>
        <v>220.71860332079663</v>
      </c>
      <c r="S109" s="20">
        <f>'Daily Feed Intake'!R107</f>
        <v>137.81510872925898</v>
      </c>
      <c r="T109" s="175">
        <f t="shared" si="22"/>
        <v>1.2625941944242889</v>
      </c>
      <c r="U109" s="176">
        <v>1.3</v>
      </c>
      <c r="V109" s="175">
        <f>V108-Dead!I107+'Theoritical Daily Growth'!S109/'Theoritical Daily Growth'!U109</f>
        <v>11021.245458739966</v>
      </c>
      <c r="W109" s="21">
        <f>V109/Dead!H107</f>
        <v>220.42490917479932</v>
      </c>
      <c r="X109" s="20">
        <f>'Daily Feed Intake'!V107</f>
        <v>130.21951973616407</v>
      </c>
      <c r="Y109" s="175">
        <f t="shared" si="23"/>
        <v>1.1854344704028399</v>
      </c>
      <c r="Z109" s="176">
        <v>1.2</v>
      </c>
      <c r="AA109" s="175">
        <f>AA108-Dead!K107+'Theoritical Daily Growth'!X109/'Theoritical Daily Growth'!Z109</f>
        <v>11093.4777288811</v>
      </c>
      <c r="AB109" s="21">
        <f>AA109/Dead!J107</f>
        <v>221.86955457762201</v>
      </c>
      <c r="AC109" s="20">
        <f>'Daily Feed Intake'!Z107</f>
        <v>132.65175718849841</v>
      </c>
      <c r="AD109" s="175">
        <f t="shared" si="24"/>
        <v>1.1753854998876279</v>
      </c>
      <c r="AE109" s="176">
        <v>1.2</v>
      </c>
      <c r="AF109" s="175">
        <f>AF108-Dead!M107+'Theoritical Daily Growth'!AC109/'Theoritical Daily Growth'!AE109</f>
        <v>11396.351676457456</v>
      </c>
      <c r="AG109" s="21">
        <f>AF109/Dead!L107</f>
        <v>227.92703352914913</v>
      </c>
      <c r="AH109" s="72">
        <f t="shared" si="25"/>
        <v>223.4071657605235</v>
      </c>
      <c r="AI109" s="20">
        <f>'Daily Feed Intake'!AH107</f>
        <v>118.85419715134748</v>
      </c>
      <c r="AJ109" s="175">
        <f t="shared" si="26"/>
        <v>1.0719303830488471</v>
      </c>
      <c r="AK109" s="176">
        <v>1.2</v>
      </c>
      <c r="AL109" s="175">
        <f>AL108-Dead!O107+'Theoritical Daily Growth'!AI109/'Theoritical Daily Growth'!AK109</f>
        <v>11186.910480069679</v>
      </c>
      <c r="AM109" s="21">
        <f>AL109/Dead!N107</f>
        <v>223.73820960139358</v>
      </c>
      <c r="AN109" s="20">
        <f>'Daily Feed Intake'!AL107</f>
        <v>122.14445537452607</v>
      </c>
      <c r="AO109" s="175">
        <f t="shared" si="27"/>
        <v>1.0872042220412346</v>
      </c>
      <c r="AP109" s="176">
        <v>1.2</v>
      </c>
      <c r="AQ109" s="175">
        <f>AQ108-Dead!Q107+'Theoritical Daily Growth'!AN109/'Theoritical Daily Growth'!AP109</f>
        <v>11336.516722341772</v>
      </c>
      <c r="AR109" s="21">
        <f>AQ109/Dead!P107</f>
        <v>226.73033444683543</v>
      </c>
      <c r="AS109" s="20">
        <f>'Daily Feed Intake'!AP107</f>
        <v>116.48146246277088</v>
      </c>
      <c r="AT109" s="175">
        <f t="shared" si="28"/>
        <v>1.0976790184911001</v>
      </c>
      <c r="AU109" s="176">
        <v>1.2</v>
      </c>
      <c r="AV109" s="175">
        <f>AV108-Dead!S107+'Theoritical Daily Growth'!AS109/'Theoritical Daily Growth'!AU109</f>
        <v>10708.68207319161</v>
      </c>
      <c r="AW109" s="21">
        <f>AV109/Dead!R107</f>
        <v>214.17364146383221</v>
      </c>
      <c r="AX109" s="72">
        <f t="shared" si="29"/>
        <v>221.54739517068705</v>
      </c>
      <c r="AY109" s="20">
        <f>'Daily Feed Intake'!AP107</f>
        <v>116.48146246277088</v>
      </c>
      <c r="AZ109" s="175">
        <f t="shared" si="30"/>
        <v>1.1078700668604424</v>
      </c>
      <c r="BA109" s="176">
        <v>1.2</v>
      </c>
      <c r="BB109" s="175">
        <f>BB108-Dead!U107+'Theoritical Daily Growth'!AY109/'Theoritical Daily Growth'!BA109</f>
        <v>10611.068213317958</v>
      </c>
      <c r="BC109" s="21">
        <f>BB109/Dead!T107</f>
        <v>212.22136426635916</v>
      </c>
      <c r="BD109" s="20">
        <f>'Daily Feed Intake'!AT107</f>
        <v>109.14860840094485</v>
      </c>
      <c r="BE109" s="175">
        <f t="shared" si="31"/>
        <v>1.0279137534165153</v>
      </c>
      <c r="BF109" s="176">
        <v>1.2</v>
      </c>
      <c r="BG109" s="175">
        <f>BG108-Dead!W107+'Theoritical Daily Growth'!BD109/'Theoritical Daily Growth'!BF109</f>
        <v>10709.416946013485</v>
      </c>
      <c r="BH109" s="21">
        <f>BG109/Dead!V107</f>
        <v>214.1883389202697</v>
      </c>
      <c r="BI109" s="20">
        <f>'Daily Feed Intake'!AX107</f>
        <v>115.70093457943925</v>
      </c>
      <c r="BJ109" s="175">
        <f t="shared" si="32"/>
        <v>1.0498707917871533</v>
      </c>
      <c r="BK109" s="176">
        <v>1.2</v>
      </c>
      <c r="BL109" s="175">
        <f>BL108-Dead!Y107+'Theoritical Daily Growth'!BI109/'Theoritical Daily Growth'!BK109</f>
        <v>11116.910203690393</v>
      </c>
      <c r="BM109" s="21">
        <f>BL109/Dead!X107</f>
        <v>222.33820407380787</v>
      </c>
      <c r="BN109" s="72">
        <f t="shared" si="33"/>
        <v>216.24930242014557</v>
      </c>
      <c r="BO109" s="20">
        <f>'Daily Feed Intake'!BB107</f>
        <v>109.48656904197175</v>
      </c>
      <c r="BP109" s="175">
        <f t="shared" si="34"/>
        <v>1.0041893769197865</v>
      </c>
      <c r="BQ109" s="176">
        <v>1.2</v>
      </c>
      <c r="BR109" s="175">
        <f>BR108-Dead!AA107+'Theoritical Daily Growth'!BO109/'Theoritical Daily Growth'!BQ109</f>
        <v>10994.219018081201</v>
      </c>
      <c r="BS109" s="21">
        <f>BR109/Dead!Z107</f>
        <v>219.88438036162404</v>
      </c>
      <c r="BT109" s="20">
        <f>'Daily Feed Intake'!BF107</f>
        <v>109.05331545838919</v>
      </c>
      <c r="BU109" s="175">
        <f t="shared" si="35"/>
        <v>1.0878744448422302</v>
      </c>
      <c r="BV109" s="176">
        <v>1.2</v>
      </c>
      <c r="BW109" s="175">
        <f>BW108-Dead!AC107+'Theoritical Daily Growth'!BT109/'Theoritical Daily Growth'!BV109</f>
        <v>10115.317253617959</v>
      </c>
      <c r="BX109" s="21">
        <f>BW109/Dead!AB107</f>
        <v>202.30634507235919</v>
      </c>
      <c r="BY109" s="20">
        <f>'Daily Feed Intake'!BJ107</f>
        <v>102.02419717438383</v>
      </c>
      <c r="BZ109" s="175">
        <f t="shared" si="36"/>
        <v>1.1027880621111104</v>
      </c>
      <c r="CA109" s="176">
        <v>1.35</v>
      </c>
      <c r="CB109" s="175">
        <f>CB108-Dead!AE108+'Theoritical Daily Growth'!BY109/'Theoritical Daily Growth'!CA109</f>
        <v>9327.0516808367611</v>
      </c>
      <c r="CC109" s="21">
        <f>CB109/Dead!AD107</f>
        <v>186.54103361673523</v>
      </c>
      <c r="CD109" s="72">
        <f t="shared" si="37"/>
        <v>202.91058635023947</v>
      </c>
    </row>
    <row r="110" spans="1:900" x14ac:dyDescent="0.45">
      <c r="A110" s="18">
        <v>44275</v>
      </c>
      <c r="B110" s="16">
        <v>101</v>
      </c>
      <c r="C110" s="20">
        <f>'Daily Feed Intake'!F108</f>
        <v>115.02300190799237</v>
      </c>
      <c r="D110" s="174">
        <f t="shared" si="20"/>
        <v>1.1440945905230138</v>
      </c>
      <c r="E110" s="170">
        <v>1.35</v>
      </c>
      <c r="F110" s="175">
        <f>F109-Dead!C108+'Theoritical Daily Growth'!C110/'Theoritical Daily Growth'!E110</f>
        <v>10138.829158049295</v>
      </c>
      <c r="G110" s="21">
        <f>F110/Dead!B109</f>
        <v>202.77658316098589</v>
      </c>
      <c r="H110" s="20">
        <f>'Daily Feed Intake'!J108</f>
        <v>137.85880856476575</v>
      </c>
      <c r="I110" s="174">
        <f t="shared" si="38"/>
        <v>1.1921906555417712</v>
      </c>
      <c r="J110" s="170">
        <v>1.2</v>
      </c>
      <c r="K110" s="175">
        <f>K109-Dead!E108+'Theoritical Daily Growth'!H110/'Theoritical Daily Growth'!J110</f>
        <v>11678.369096883614</v>
      </c>
      <c r="L110" s="21">
        <f>K110/Dead!D108</f>
        <v>233.56738193767228</v>
      </c>
      <c r="M110" s="20">
        <f>'Daily Feed Intake'!N108</f>
        <v>139.76446894212424</v>
      </c>
      <c r="N110" s="174">
        <f t="shared" si="39"/>
        <v>1.2163293014508951</v>
      </c>
      <c r="O110" s="170">
        <v>1.2</v>
      </c>
      <c r="P110" s="175">
        <f>P109-Dead!G108+'Theoritical Daily Growth'!M110/'Theoritical Daily Growth'!O110</f>
        <v>11607.147198077879</v>
      </c>
      <c r="Q110" s="21">
        <f>P110/Dead!F108</f>
        <v>232.14294396155756</v>
      </c>
      <c r="R110" s="19">
        <f t="shared" si="21"/>
        <v>222.82896968673856</v>
      </c>
      <c r="S110" s="20">
        <f>'Daily Feed Intake'!R108</f>
        <v>130</v>
      </c>
      <c r="T110" s="175">
        <f t="shared" si="22"/>
        <v>1.1795400119403803</v>
      </c>
      <c r="U110" s="176">
        <v>1.3</v>
      </c>
      <c r="V110" s="175">
        <f>V109-Dead!I108+'Theoritical Daily Growth'!S110/'Theoritical Daily Growth'!U110</f>
        <v>11121.245458739966</v>
      </c>
      <c r="W110" s="21">
        <f>V110/Dead!H108</f>
        <v>222.42490917479932</v>
      </c>
      <c r="X110" s="20">
        <f>'Daily Feed Intake'!V108</f>
        <v>139.26826754611974</v>
      </c>
      <c r="Y110" s="175">
        <f t="shared" si="23"/>
        <v>1.2554067439423839</v>
      </c>
      <c r="Z110" s="176">
        <v>1.2</v>
      </c>
      <c r="AA110" s="175">
        <f>AA109-Dead!K108+'Theoritical Daily Growth'!X110/'Theoritical Daily Growth'!Z110</f>
        <v>11209.534618502867</v>
      </c>
      <c r="AB110" s="21">
        <f>AA110/Dead!J108</f>
        <v>224.19069237005732</v>
      </c>
      <c r="AC110" s="20">
        <f>'Daily Feed Intake'!Z108</f>
        <v>139.82479645470474</v>
      </c>
      <c r="AD110" s="175">
        <f t="shared" si="24"/>
        <v>1.2269259533606209</v>
      </c>
      <c r="AE110" s="176">
        <v>1.2</v>
      </c>
      <c r="AF110" s="175">
        <f>AF109-Dead!M108+'Theoritical Daily Growth'!AC110/'Theoritical Daily Growth'!AE110</f>
        <v>11512.87234016971</v>
      </c>
      <c r="AG110" s="21">
        <f>AF110/Dead!L108</f>
        <v>230.2574468033942</v>
      </c>
      <c r="AH110" s="72">
        <f t="shared" si="25"/>
        <v>225.62434944941697</v>
      </c>
      <c r="AI110" s="20">
        <f>'Daily Feed Intake'!AH108</f>
        <v>125.19273798544933</v>
      </c>
      <c r="AJ110" s="175">
        <f t="shared" si="26"/>
        <v>1.119100203836346</v>
      </c>
      <c r="AK110" s="176">
        <v>1.2</v>
      </c>
      <c r="AL110" s="175">
        <f>AL109-Dead!O108+'Theoritical Daily Growth'!AI110/'Theoritical Daily Growth'!AK110</f>
        <v>11291.23776172422</v>
      </c>
      <c r="AM110" s="21">
        <f>AL110/Dead!N108</f>
        <v>225.8247552344844</v>
      </c>
      <c r="AN110" s="20">
        <f>'Daily Feed Intake'!AL108</f>
        <v>139.29274823240087</v>
      </c>
      <c r="AO110" s="175">
        <f t="shared" si="27"/>
        <v>1.2287085322944535</v>
      </c>
      <c r="AP110" s="176">
        <v>1.2</v>
      </c>
      <c r="AQ110" s="175">
        <f>AQ109-Dead!Q108+'Theoritical Daily Growth'!AN110/'Theoritical Daily Growth'!AP110</f>
        <v>11452.594012535439</v>
      </c>
      <c r="AR110" s="21">
        <f>AQ110/Dead!P108</f>
        <v>229.05188025070879</v>
      </c>
      <c r="AS110" s="20">
        <f>'Daily Feed Intake'!AP108</f>
        <v>116.40957173667454</v>
      </c>
      <c r="AT110" s="175">
        <f t="shared" si="28"/>
        <v>1.0870578745455264</v>
      </c>
      <c r="AU110" s="176">
        <v>1.2</v>
      </c>
      <c r="AV110" s="175">
        <f>AV109-Dead!S108+'Theoritical Daily Growth'!AS110/'Theoritical Daily Growth'!AU110</f>
        <v>10805.690049638839</v>
      </c>
      <c r="AW110" s="21">
        <f>AV110/Dead!R108</f>
        <v>216.11380099277679</v>
      </c>
      <c r="AX110" s="72">
        <f t="shared" si="29"/>
        <v>223.66347882598998</v>
      </c>
      <c r="AY110" s="20">
        <f>'Daily Feed Intake'!AX108</f>
        <v>129.86340762041698</v>
      </c>
      <c r="AZ110" s="175">
        <f t="shared" si="30"/>
        <v>1.2238485797068512</v>
      </c>
      <c r="BA110" s="176">
        <v>1.2</v>
      </c>
      <c r="BB110" s="175">
        <f>BB109-Dead!U108+'Theoritical Daily Growth'!AY110/'Theoritical Daily Growth'!BA110</f>
        <v>10719.287719668306</v>
      </c>
      <c r="BC110" s="21">
        <f>BB110/Dead!T108</f>
        <v>214.38575439336611</v>
      </c>
      <c r="BD110" s="20">
        <f>'Daily Feed Intake'!AT108</f>
        <v>137.07302043750641</v>
      </c>
      <c r="BE110" s="175">
        <f t="shared" si="31"/>
        <v>1.2799298143726769</v>
      </c>
      <c r="BF110" s="176">
        <v>1.2</v>
      </c>
      <c r="BG110" s="175">
        <f>BG109-Dead!W108+'Theoritical Daily Growth'!BD110/'Theoritical Daily Growth'!BF110</f>
        <v>10823.64446304474</v>
      </c>
      <c r="BH110" s="21">
        <f>BG110/Dead!V108</f>
        <v>216.47288926089482</v>
      </c>
      <c r="BI110" s="20">
        <f>'Daily Feed Intake'!AX108</f>
        <v>129.86340762041698</v>
      </c>
      <c r="BJ110" s="175">
        <f t="shared" si="32"/>
        <v>1.1681609839513434</v>
      </c>
      <c r="BK110" s="176">
        <v>1.2</v>
      </c>
      <c r="BL110" s="175">
        <f>BL109-Dead!Y108+'Theoritical Daily Growth'!BI110/'Theoritical Daily Growth'!BK110</f>
        <v>11225.129710040741</v>
      </c>
      <c r="BM110" s="21">
        <f>BL110/Dead!X108</f>
        <v>224.50259420081483</v>
      </c>
      <c r="BN110" s="72">
        <f t="shared" si="33"/>
        <v>218.45374595169196</v>
      </c>
      <c r="BO110" s="20">
        <f>'Daily Feed Intake'!BB108</f>
        <v>119.03877900381562</v>
      </c>
      <c r="BP110" s="175">
        <f t="shared" si="34"/>
        <v>1.0827397453884016</v>
      </c>
      <c r="BQ110" s="176">
        <v>1.2</v>
      </c>
      <c r="BR110" s="175">
        <f>BR109-Dead!AA108+'Theoritical Daily Growth'!BO110/'Theoritical Daily Growth'!BQ110</f>
        <v>11093.418000584381</v>
      </c>
      <c r="BS110" s="21">
        <f>BR110/Dead!Z108</f>
        <v>221.86836001168763</v>
      </c>
      <c r="BT110" s="20">
        <f>'Daily Feed Intake'!BF108</f>
        <v>120.17349077034135</v>
      </c>
      <c r="BU110" s="175">
        <f t="shared" si="35"/>
        <v>1.18803481647952</v>
      </c>
      <c r="BV110" s="176">
        <v>1.2</v>
      </c>
      <c r="BW110" s="175">
        <f>BW109-Dead!AC108+'Theoritical Daily Growth'!BT110/'Theoritical Daily Growth'!BV110</f>
        <v>10215.46182925991</v>
      </c>
      <c r="BX110" s="21">
        <f>BW110/Dead!AB108</f>
        <v>204.30923658519819</v>
      </c>
      <c r="BY110" s="20">
        <f>'Daily Feed Intake'!BJ108</f>
        <v>107.10976900072187</v>
      </c>
      <c r="BZ110" s="175">
        <f t="shared" si="36"/>
        <v>1.1483775652362709</v>
      </c>
      <c r="CA110" s="176">
        <v>1.35</v>
      </c>
      <c r="CB110" s="175">
        <f>CB109-Dead!AE109+'Theoritical Daily Growth'!BY110/'Theoritical Daily Growth'!CA110</f>
        <v>9406.3922504669263</v>
      </c>
      <c r="CC110" s="21">
        <f>CB110/Dead!AD108</f>
        <v>188.12784500933853</v>
      </c>
      <c r="CD110" s="72">
        <f t="shared" si="37"/>
        <v>204.76848053540812</v>
      </c>
    </row>
    <row r="111" spans="1:900" s="264" customFormat="1" x14ac:dyDescent="0.45">
      <c r="A111" s="253">
        <v>44276</v>
      </c>
      <c r="B111" s="16">
        <v>102</v>
      </c>
      <c r="C111" s="255">
        <f>'Daily Feed Intake'!F109</f>
        <v>140</v>
      </c>
      <c r="D111" s="256">
        <f t="shared" si="20"/>
        <v>1.3808300526383059</v>
      </c>
      <c r="E111" s="170">
        <v>1.35</v>
      </c>
      <c r="F111" s="175">
        <f>F110-Dead!C109+'Theoritical Daily Growth'!C111/'Theoritical Daily Growth'!E111</f>
        <v>10242.532861752999</v>
      </c>
      <c r="G111" s="259">
        <f>F111/Dead!B110</f>
        <v>204.85065723506</v>
      </c>
      <c r="H111" s="255">
        <f>'Daily Feed Intake'!J109</f>
        <v>140</v>
      </c>
      <c r="I111" s="256">
        <f t="shared" si="38"/>
        <v>1.1987975276218932</v>
      </c>
      <c r="J111" s="257">
        <v>1.2</v>
      </c>
      <c r="K111" s="258">
        <f>K110-Dead!E109+'Theoritical Daily Growth'!H111/'Theoritical Daily Growth'!J111</f>
        <v>11795.035763550281</v>
      </c>
      <c r="L111" s="259">
        <f>K111/Dead!D109</f>
        <v>235.90071527100562</v>
      </c>
      <c r="M111" s="255">
        <f>'Daily Feed Intake'!N109</f>
        <v>140</v>
      </c>
      <c r="N111" s="256">
        <f t="shared" si="39"/>
        <v>1.206153395066651</v>
      </c>
      <c r="O111" s="257">
        <v>1.2</v>
      </c>
      <c r="P111" s="258">
        <f>P110-Dead!G109+'Theoritical Daily Growth'!M111/'Theoritical Daily Growth'!O111</f>
        <v>11723.813864744545</v>
      </c>
      <c r="Q111" s="259">
        <f>P111/Dead!F109</f>
        <v>234.47627729489091</v>
      </c>
      <c r="R111" s="260">
        <f t="shared" si="21"/>
        <v>225.07588326698553</v>
      </c>
      <c r="S111" s="255">
        <f>'Daily Feed Intake'!R109</f>
        <v>130</v>
      </c>
      <c r="T111" s="258">
        <f t="shared" si="22"/>
        <v>1.1689338256430224</v>
      </c>
      <c r="U111" s="261">
        <v>1.3</v>
      </c>
      <c r="V111" s="258">
        <f>V110-Dead!I109+'Theoritical Daily Growth'!S111/'Theoritical Daily Growth'!U111</f>
        <v>11221.245458739966</v>
      </c>
      <c r="W111" s="259">
        <f>V111/Dead!H109</f>
        <v>224.42490917479932</v>
      </c>
      <c r="X111" s="255">
        <f>'Daily Feed Intake'!V109</f>
        <v>140</v>
      </c>
      <c r="Y111" s="258">
        <f t="shared" si="23"/>
        <v>1.2489367736008494</v>
      </c>
      <c r="Z111" s="261">
        <v>1.2</v>
      </c>
      <c r="AA111" s="258">
        <f>AA110-Dead!K109+'Theoritical Daily Growth'!X111/'Theoritical Daily Growth'!Z111</f>
        <v>11326.201285169533</v>
      </c>
      <c r="AB111" s="259">
        <f>AA111/Dead!J109</f>
        <v>226.52402570339066</v>
      </c>
      <c r="AC111" s="255">
        <f>'Daily Feed Intake'!Z109</f>
        <v>140</v>
      </c>
      <c r="AD111" s="258">
        <f t="shared" si="24"/>
        <v>1.2160301605319135</v>
      </c>
      <c r="AE111" s="261">
        <v>1.2</v>
      </c>
      <c r="AF111" s="258">
        <f>AF110-Dead!M109+'Theoritical Daily Growth'!AC111/'Theoritical Daily Growth'!AE111</f>
        <v>11629.539006836376</v>
      </c>
      <c r="AG111" s="259">
        <f>AF111/Dead!L109</f>
        <v>232.59078013672752</v>
      </c>
      <c r="AH111" s="262">
        <f t="shared" si="25"/>
        <v>227.84657167163917</v>
      </c>
      <c r="AI111" s="255">
        <f>'Daily Feed Intake'!AH109</f>
        <v>130</v>
      </c>
      <c r="AJ111" s="258">
        <f t="shared" si="26"/>
        <v>1.1513352454651389</v>
      </c>
      <c r="AK111" s="261">
        <v>1.2</v>
      </c>
      <c r="AL111" s="258">
        <f>AL110-Dead!O109+'Theoritical Daily Growth'!AI111/'Theoritical Daily Growth'!AK111</f>
        <v>11399.571095057554</v>
      </c>
      <c r="AM111" s="259">
        <f>AL111/Dead!N109</f>
        <v>227.99142190115109</v>
      </c>
      <c r="AN111" s="255">
        <f>'Daily Feed Intake'!AL109</f>
        <v>140</v>
      </c>
      <c r="AO111" s="258">
        <f t="shared" si="27"/>
        <v>1.2224304803502417</v>
      </c>
      <c r="AP111" s="261">
        <v>1.2</v>
      </c>
      <c r="AQ111" s="258">
        <f>AQ110-Dead!Q109+'Theoritical Daily Growth'!AN111/'Theoritical Daily Growth'!AP111</f>
        <v>11569.260679202105</v>
      </c>
      <c r="AR111" s="259">
        <f>AQ111/Dead!P109</f>
        <v>231.38521358404211</v>
      </c>
      <c r="AS111" s="255">
        <f>'Daily Feed Intake'!AP109</f>
        <v>140</v>
      </c>
      <c r="AT111" s="258">
        <f t="shared" si="28"/>
        <v>1.2956136938675125</v>
      </c>
      <c r="AU111" s="261">
        <v>1.2</v>
      </c>
      <c r="AV111" s="258">
        <f>AV110-Dead!S109+'Theoritical Daily Growth'!AS111/'Theoritical Daily Growth'!AU111</f>
        <v>10922.356716305505</v>
      </c>
      <c r="AW111" s="259">
        <f>AV111/Dead!R109</f>
        <v>218.4471343261101</v>
      </c>
      <c r="AX111" s="262">
        <f t="shared" si="29"/>
        <v>225.94125660376778</v>
      </c>
      <c r="AY111" s="255">
        <f>'Daily Feed Intake'!AX109</f>
        <v>140</v>
      </c>
      <c r="AZ111" s="258">
        <f t="shared" si="30"/>
        <v>1.3060569289797188</v>
      </c>
      <c r="BA111" s="261">
        <v>1.2</v>
      </c>
      <c r="BB111" s="258">
        <f>BB110-Dead!U109+'Theoritical Daily Growth'!AY111/'Theoritical Daily Growth'!BA111</f>
        <v>10835.954386334972</v>
      </c>
      <c r="BC111" s="259">
        <f>BB111/Dead!T109</f>
        <v>216.71908772669943</v>
      </c>
      <c r="BD111" s="255">
        <f>'Daily Feed Intake'!AT109</f>
        <v>140</v>
      </c>
      <c r="BE111" s="258">
        <f t="shared" si="31"/>
        <v>1.2934645116809145</v>
      </c>
      <c r="BF111" s="261">
        <v>1.2</v>
      </c>
      <c r="BG111" s="258">
        <f>BG110-Dead!W109+'Theoritical Daily Growth'!BD111/'Theoritical Daily Growth'!BF111</f>
        <v>10940.311129711406</v>
      </c>
      <c r="BH111" s="259">
        <f>BG111/Dead!V109</f>
        <v>218.80622259422813</v>
      </c>
      <c r="BI111" s="255">
        <f>'Daily Feed Intake'!AX109</f>
        <v>140</v>
      </c>
      <c r="BJ111" s="258">
        <f t="shared" si="32"/>
        <v>1.2472016236460211</v>
      </c>
      <c r="BK111" s="261">
        <v>1.2</v>
      </c>
      <c r="BL111" s="258">
        <f>BL110-Dead!Y109+'Theoritical Daily Growth'!BI111/'Theoritical Daily Growth'!BK111</f>
        <v>11341.796376707407</v>
      </c>
      <c r="BM111" s="259">
        <f>BL111/Dead!X109</f>
        <v>226.83592753414814</v>
      </c>
      <c r="BN111" s="262">
        <f t="shared" si="33"/>
        <v>220.78707928502524</v>
      </c>
      <c r="BO111" s="255">
        <f>'Daily Feed Intake'!BB109</f>
        <v>140</v>
      </c>
      <c r="BP111" s="258">
        <f t="shared" si="34"/>
        <v>1.2620095987785285</v>
      </c>
      <c r="BQ111" s="261">
        <v>1.2</v>
      </c>
      <c r="BR111" s="258">
        <f>BR110-Dead!AA109+'Theoritical Daily Growth'!BO111/'Theoritical Daily Growth'!BQ111</f>
        <v>11210.084667251047</v>
      </c>
      <c r="BS111" s="259">
        <f>BR111/Dead!Z109</f>
        <v>224.20169334502094</v>
      </c>
      <c r="BT111" s="255">
        <f>'Daily Feed Intake'!BF109</f>
        <v>140</v>
      </c>
      <c r="BU111" s="258">
        <f t="shared" si="35"/>
        <v>1.3704715688819986</v>
      </c>
      <c r="BV111" s="261">
        <v>1.2</v>
      </c>
      <c r="BW111" s="258">
        <f>BW110-Dead!AC109+'Theoritical Daily Growth'!BT111/'Theoritical Daily Growth'!BV111</f>
        <v>10332.128495926576</v>
      </c>
      <c r="BX111" s="259">
        <f>BW111/Dead!AB109</f>
        <v>206.64256991853151</v>
      </c>
      <c r="BY111" s="255">
        <f>'Daily Feed Intake'!BJ109</f>
        <v>130</v>
      </c>
      <c r="BZ111" s="258">
        <f t="shared" si="36"/>
        <v>1.3820389001271649</v>
      </c>
      <c r="CA111" s="176">
        <v>1.35</v>
      </c>
      <c r="CB111" s="258">
        <f>CB110-Dead!AE110+'Theoritical Daily Growth'!BY111/'Theoritical Daily Growth'!CA111</f>
        <v>9502.6885467632219</v>
      </c>
      <c r="CC111" s="259">
        <f>CB111/Dead!AD109</f>
        <v>190.05377093526442</v>
      </c>
      <c r="CD111" s="262">
        <f t="shared" si="37"/>
        <v>206.96601139960561</v>
      </c>
      <c r="CE111" s="263"/>
      <c r="CF111" s="263"/>
      <c r="CG111" s="263"/>
      <c r="CH111" s="263"/>
      <c r="CI111" s="263"/>
      <c r="CJ111" s="263"/>
      <c r="CK111" s="263"/>
      <c r="CL111" s="263"/>
      <c r="CM111" s="263"/>
      <c r="CN111" s="263"/>
      <c r="CO111" s="263"/>
      <c r="CP111" s="263"/>
      <c r="CQ111" s="263"/>
      <c r="CR111" s="263"/>
      <c r="CS111" s="263"/>
      <c r="CT111" s="263"/>
      <c r="CU111" s="263"/>
      <c r="CV111" s="263"/>
      <c r="CW111" s="263"/>
      <c r="CX111" s="263"/>
      <c r="CY111" s="263"/>
      <c r="CZ111" s="263"/>
      <c r="DA111" s="263"/>
      <c r="DB111" s="263"/>
      <c r="DC111" s="263"/>
      <c r="DD111" s="263"/>
      <c r="DE111" s="263"/>
      <c r="DF111" s="263"/>
      <c r="DG111" s="263"/>
      <c r="DH111" s="263"/>
      <c r="DI111" s="263"/>
      <c r="DJ111" s="263"/>
      <c r="DK111" s="263"/>
      <c r="DL111" s="263"/>
      <c r="DM111" s="263"/>
      <c r="DN111" s="263"/>
      <c r="DO111" s="263"/>
      <c r="DP111" s="263"/>
      <c r="DQ111" s="263"/>
      <c r="DR111" s="263"/>
      <c r="DS111" s="263"/>
      <c r="DT111" s="263"/>
      <c r="DU111" s="263"/>
      <c r="DV111" s="263"/>
      <c r="DW111" s="263"/>
      <c r="DX111" s="263"/>
      <c r="DY111" s="263"/>
      <c r="DZ111" s="263"/>
      <c r="EA111" s="263"/>
      <c r="EB111" s="263"/>
      <c r="EC111" s="263"/>
      <c r="ED111" s="263"/>
      <c r="EE111" s="263"/>
      <c r="EF111" s="263"/>
      <c r="EG111" s="263"/>
      <c r="EH111" s="263"/>
      <c r="EI111" s="263"/>
      <c r="EJ111" s="263"/>
      <c r="EK111" s="263"/>
      <c r="EL111" s="263"/>
      <c r="EM111" s="263"/>
      <c r="EN111" s="263"/>
      <c r="EO111" s="263"/>
      <c r="EP111" s="263"/>
      <c r="EQ111" s="263"/>
      <c r="ER111" s="263"/>
      <c r="ES111" s="263"/>
      <c r="ET111" s="263"/>
      <c r="EU111" s="263"/>
      <c r="EV111" s="263"/>
      <c r="EW111" s="263"/>
      <c r="EX111" s="263"/>
      <c r="EY111" s="263"/>
      <c r="EZ111" s="263"/>
      <c r="FA111" s="263"/>
      <c r="FB111" s="263"/>
      <c r="FC111" s="263"/>
      <c r="FD111" s="263"/>
      <c r="FE111" s="263"/>
      <c r="FF111" s="263"/>
      <c r="FG111" s="263"/>
      <c r="FH111" s="263"/>
      <c r="FI111" s="263"/>
      <c r="FJ111" s="263"/>
      <c r="FK111" s="263"/>
      <c r="FL111" s="263"/>
      <c r="FM111" s="263"/>
      <c r="FN111" s="263"/>
      <c r="FO111" s="263"/>
      <c r="FP111" s="263"/>
      <c r="FQ111" s="263"/>
      <c r="FR111" s="263"/>
      <c r="FS111" s="263"/>
      <c r="FT111" s="263"/>
      <c r="FU111" s="263"/>
      <c r="FV111" s="263"/>
      <c r="FW111" s="263"/>
      <c r="FX111" s="263"/>
      <c r="FY111" s="263"/>
      <c r="FZ111" s="263"/>
      <c r="GA111" s="263"/>
      <c r="GB111" s="263"/>
      <c r="GC111" s="263"/>
      <c r="GD111" s="263"/>
      <c r="GE111" s="263"/>
      <c r="GF111" s="263"/>
      <c r="GG111" s="263"/>
      <c r="GH111" s="263"/>
      <c r="GI111" s="263"/>
      <c r="GJ111" s="263"/>
      <c r="GK111" s="263"/>
      <c r="GL111" s="263"/>
      <c r="GM111" s="263"/>
      <c r="GN111" s="263"/>
      <c r="GO111" s="263"/>
      <c r="GP111" s="263"/>
      <c r="GQ111" s="263"/>
      <c r="GR111" s="263"/>
      <c r="GS111" s="263"/>
      <c r="GT111" s="263"/>
      <c r="GU111" s="263"/>
      <c r="GV111" s="263"/>
      <c r="GW111" s="263"/>
      <c r="GX111" s="263"/>
      <c r="GY111" s="263"/>
      <c r="GZ111" s="263"/>
      <c r="HA111" s="263"/>
      <c r="HB111" s="263"/>
      <c r="HC111" s="263"/>
      <c r="HD111" s="263"/>
      <c r="HE111" s="263"/>
      <c r="HF111" s="263"/>
      <c r="HG111" s="263"/>
      <c r="HH111" s="263"/>
      <c r="HI111" s="263"/>
      <c r="HJ111" s="263"/>
      <c r="HK111" s="263"/>
      <c r="HL111" s="263"/>
      <c r="HM111" s="263"/>
      <c r="HN111" s="263"/>
      <c r="HO111" s="263"/>
      <c r="HP111" s="263"/>
      <c r="HQ111" s="263"/>
      <c r="HR111" s="263"/>
      <c r="HS111" s="263"/>
      <c r="HT111" s="263"/>
      <c r="HU111" s="263"/>
      <c r="HV111" s="263"/>
      <c r="HW111" s="263"/>
      <c r="HX111" s="263"/>
      <c r="HY111" s="263"/>
      <c r="HZ111" s="263"/>
      <c r="IA111" s="263"/>
      <c r="IB111" s="263"/>
      <c r="IC111" s="263"/>
      <c r="ID111" s="263"/>
      <c r="IE111" s="263"/>
      <c r="IF111" s="263"/>
      <c r="IG111" s="263"/>
      <c r="IH111" s="263"/>
      <c r="II111" s="263"/>
      <c r="IJ111" s="263"/>
      <c r="IK111" s="263"/>
      <c r="IL111" s="263"/>
      <c r="IM111" s="263"/>
      <c r="IN111" s="263"/>
      <c r="IO111" s="263"/>
      <c r="IP111" s="263"/>
      <c r="IQ111" s="263"/>
      <c r="IR111" s="263"/>
      <c r="IS111" s="263"/>
      <c r="IT111" s="263"/>
      <c r="IU111" s="263"/>
      <c r="IV111" s="263"/>
      <c r="IW111" s="263"/>
      <c r="IX111" s="263"/>
      <c r="IY111" s="263"/>
      <c r="IZ111" s="263"/>
      <c r="JA111" s="263"/>
      <c r="JB111" s="263"/>
      <c r="JC111" s="263"/>
      <c r="JD111" s="263"/>
      <c r="JE111" s="263"/>
      <c r="JF111" s="263"/>
      <c r="JG111" s="263"/>
      <c r="JH111" s="263"/>
      <c r="JI111" s="263"/>
      <c r="JJ111" s="263"/>
      <c r="JK111" s="263"/>
      <c r="JL111" s="263"/>
      <c r="JM111" s="263"/>
      <c r="JN111" s="263"/>
      <c r="JO111" s="263"/>
      <c r="JP111" s="263"/>
      <c r="JQ111" s="263"/>
      <c r="JR111" s="263"/>
      <c r="JS111" s="263"/>
      <c r="JT111" s="263"/>
      <c r="JU111" s="263"/>
      <c r="JV111" s="263"/>
      <c r="JW111" s="263"/>
      <c r="JX111" s="263"/>
      <c r="JY111" s="263"/>
      <c r="JZ111" s="263"/>
      <c r="KA111" s="263"/>
      <c r="KB111" s="263"/>
      <c r="KC111" s="263"/>
      <c r="KD111" s="263"/>
      <c r="KE111" s="263"/>
      <c r="KF111" s="263"/>
      <c r="KG111" s="263"/>
      <c r="KH111" s="263"/>
      <c r="KI111" s="263"/>
      <c r="KJ111" s="263"/>
      <c r="KK111" s="263"/>
      <c r="KL111" s="263"/>
      <c r="KM111" s="263"/>
      <c r="KN111" s="263"/>
      <c r="KO111" s="263"/>
      <c r="KP111" s="263"/>
      <c r="KQ111" s="263"/>
      <c r="KR111" s="263"/>
      <c r="KS111" s="263"/>
      <c r="KT111" s="263"/>
      <c r="KU111" s="263"/>
      <c r="KV111" s="263"/>
      <c r="KW111" s="263"/>
      <c r="KX111" s="263"/>
      <c r="KY111" s="263"/>
      <c r="KZ111" s="263"/>
      <c r="LA111" s="263"/>
      <c r="LB111" s="263"/>
      <c r="LC111" s="263"/>
      <c r="LD111" s="263"/>
      <c r="LE111" s="263"/>
      <c r="LF111" s="263"/>
      <c r="LG111" s="263"/>
      <c r="LH111" s="263"/>
      <c r="LI111" s="263"/>
      <c r="LJ111" s="263"/>
      <c r="LK111" s="263"/>
      <c r="LL111" s="263"/>
      <c r="LM111" s="263"/>
      <c r="LN111" s="263"/>
      <c r="LO111" s="263"/>
      <c r="LP111" s="263"/>
      <c r="LQ111" s="263"/>
      <c r="LR111" s="263"/>
      <c r="LS111" s="263"/>
      <c r="LT111" s="263"/>
      <c r="LU111" s="263"/>
      <c r="LV111" s="263"/>
      <c r="LW111" s="263"/>
      <c r="LX111" s="263"/>
      <c r="LY111" s="263"/>
      <c r="LZ111" s="263"/>
      <c r="MA111" s="263"/>
      <c r="MB111" s="263"/>
      <c r="MC111" s="263"/>
      <c r="MD111" s="263"/>
      <c r="ME111" s="263"/>
      <c r="MF111" s="263"/>
      <c r="MG111" s="263"/>
      <c r="MH111" s="263"/>
      <c r="MI111" s="263"/>
      <c r="MJ111" s="263"/>
      <c r="MK111" s="263"/>
      <c r="ML111" s="263"/>
      <c r="MM111" s="263"/>
      <c r="MN111" s="263"/>
      <c r="MO111" s="263"/>
      <c r="MP111" s="263"/>
      <c r="MQ111" s="263"/>
      <c r="MR111" s="263"/>
      <c r="MS111" s="263"/>
      <c r="MT111" s="263"/>
      <c r="MU111" s="263"/>
      <c r="MV111" s="263"/>
      <c r="MW111" s="263"/>
      <c r="MX111" s="263"/>
      <c r="MY111" s="263"/>
      <c r="MZ111" s="263"/>
      <c r="NA111" s="263"/>
      <c r="NB111" s="263"/>
      <c r="NC111" s="263"/>
      <c r="ND111" s="263"/>
      <c r="NE111" s="263"/>
      <c r="NF111" s="263"/>
      <c r="NG111" s="263"/>
      <c r="NH111" s="263"/>
      <c r="NI111" s="263"/>
      <c r="NJ111" s="263"/>
      <c r="NK111" s="263"/>
      <c r="NL111" s="263"/>
      <c r="NM111" s="263"/>
      <c r="NN111" s="263"/>
      <c r="NO111" s="263"/>
      <c r="NP111" s="263"/>
      <c r="NQ111" s="263"/>
      <c r="NR111" s="263"/>
      <c r="NS111" s="263"/>
      <c r="NT111" s="263"/>
      <c r="NU111" s="263"/>
      <c r="NV111" s="263"/>
      <c r="NW111" s="263"/>
      <c r="NX111" s="263"/>
      <c r="NY111" s="263"/>
      <c r="NZ111" s="263"/>
      <c r="OA111" s="263"/>
      <c r="OB111" s="263"/>
      <c r="OC111" s="263"/>
      <c r="OD111" s="263"/>
      <c r="OE111" s="263"/>
      <c r="OF111" s="263"/>
      <c r="OG111" s="263"/>
      <c r="OH111" s="263"/>
      <c r="OI111" s="263"/>
      <c r="OJ111" s="263"/>
      <c r="OK111" s="263"/>
      <c r="OL111" s="263"/>
      <c r="OM111" s="263"/>
      <c r="ON111" s="263"/>
      <c r="OO111" s="263"/>
      <c r="OP111" s="263"/>
      <c r="OQ111" s="263"/>
      <c r="OR111" s="263"/>
      <c r="OS111" s="263"/>
      <c r="OT111" s="263"/>
      <c r="OU111" s="263"/>
      <c r="OV111" s="263"/>
      <c r="OW111" s="263"/>
      <c r="OX111" s="263"/>
      <c r="OY111" s="263"/>
      <c r="OZ111" s="263"/>
      <c r="PA111" s="263"/>
      <c r="PB111" s="263"/>
      <c r="PC111" s="263"/>
      <c r="PD111" s="263"/>
      <c r="PE111" s="263"/>
      <c r="PF111" s="263"/>
      <c r="PG111" s="263"/>
      <c r="PH111" s="263"/>
      <c r="PI111" s="263"/>
      <c r="PJ111" s="263"/>
      <c r="PK111" s="263"/>
      <c r="PL111" s="263"/>
      <c r="PM111" s="263"/>
      <c r="PN111" s="263"/>
      <c r="PO111" s="263"/>
      <c r="PP111" s="263"/>
      <c r="PQ111" s="263"/>
      <c r="PR111" s="263"/>
      <c r="PS111" s="263"/>
      <c r="PT111" s="263"/>
      <c r="PU111" s="263"/>
      <c r="PV111" s="263"/>
      <c r="PW111" s="263"/>
      <c r="PX111" s="263"/>
      <c r="PY111" s="263"/>
      <c r="PZ111" s="263"/>
      <c r="QA111" s="263"/>
      <c r="QB111" s="263"/>
      <c r="QC111" s="263"/>
      <c r="QD111" s="263"/>
      <c r="QE111" s="263"/>
      <c r="QF111" s="263"/>
      <c r="QG111" s="263"/>
      <c r="QH111" s="263"/>
      <c r="QI111" s="263"/>
      <c r="QJ111" s="263"/>
      <c r="QK111" s="263"/>
      <c r="QL111" s="263"/>
      <c r="QM111" s="263"/>
      <c r="QN111" s="263"/>
      <c r="QO111" s="263"/>
      <c r="QP111" s="263"/>
      <c r="QQ111" s="263"/>
      <c r="QR111" s="263"/>
      <c r="QS111" s="263"/>
      <c r="QT111" s="263"/>
      <c r="QU111" s="263"/>
      <c r="QV111" s="263"/>
      <c r="QW111" s="263"/>
      <c r="QX111" s="263"/>
      <c r="QY111" s="263"/>
      <c r="QZ111" s="263"/>
      <c r="RA111" s="263"/>
      <c r="RB111" s="263"/>
      <c r="RC111" s="263"/>
      <c r="RD111" s="263"/>
      <c r="RE111" s="263"/>
      <c r="RF111" s="263"/>
      <c r="RG111" s="263"/>
      <c r="RH111" s="263"/>
      <c r="RI111" s="263"/>
      <c r="RJ111" s="263"/>
      <c r="RK111" s="263"/>
      <c r="RL111" s="263"/>
      <c r="RM111" s="263"/>
      <c r="RN111" s="263"/>
      <c r="RO111" s="263"/>
      <c r="RP111" s="263"/>
      <c r="RQ111" s="263"/>
      <c r="RR111" s="263"/>
      <c r="RS111" s="263"/>
      <c r="RT111" s="263"/>
      <c r="RU111" s="263"/>
      <c r="RV111" s="263"/>
      <c r="RW111" s="263"/>
      <c r="RX111" s="263"/>
      <c r="RY111" s="263"/>
      <c r="RZ111" s="263"/>
      <c r="SA111" s="263"/>
      <c r="SB111" s="263"/>
      <c r="SC111" s="263"/>
      <c r="SD111" s="263"/>
      <c r="SE111" s="263"/>
      <c r="SF111" s="263"/>
      <c r="SG111" s="263"/>
      <c r="SH111" s="263"/>
      <c r="SI111" s="263"/>
      <c r="SJ111" s="263"/>
      <c r="SK111" s="263"/>
      <c r="SL111" s="263"/>
      <c r="SM111" s="263"/>
      <c r="SN111" s="263"/>
      <c r="SO111" s="263"/>
      <c r="SP111" s="263"/>
      <c r="SQ111" s="263"/>
      <c r="SR111" s="263"/>
      <c r="SS111" s="263"/>
      <c r="ST111" s="263"/>
      <c r="SU111" s="263"/>
      <c r="SV111" s="263"/>
      <c r="SW111" s="263"/>
      <c r="SX111" s="263"/>
      <c r="SY111" s="263"/>
      <c r="SZ111" s="263"/>
      <c r="TA111" s="263"/>
      <c r="TB111" s="263"/>
      <c r="TC111" s="263"/>
      <c r="TD111" s="263"/>
      <c r="TE111" s="263"/>
      <c r="TF111" s="263"/>
      <c r="TG111" s="263"/>
      <c r="TH111" s="263"/>
      <c r="TI111" s="263"/>
      <c r="TJ111" s="263"/>
      <c r="TK111" s="263"/>
      <c r="TL111" s="263"/>
      <c r="TM111" s="263"/>
      <c r="TN111" s="263"/>
      <c r="TO111" s="263"/>
      <c r="TP111" s="263"/>
      <c r="TQ111" s="263"/>
      <c r="TR111" s="263"/>
      <c r="TS111" s="263"/>
      <c r="TT111" s="263"/>
      <c r="TU111" s="263"/>
      <c r="TV111" s="263"/>
      <c r="TW111" s="263"/>
      <c r="TX111" s="263"/>
      <c r="TY111" s="263"/>
      <c r="TZ111" s="263"/>
      <c r="UA111" s="263"/>
      <c r="UB111" s="263"/>
      <c r="UC111" s="263"/>
      <c r="UD111" s="263"/>
      <c r="UE111" s="263"/>
      <c r="UF111" s="263"/>
      <c r="UG111" s="263"/>
      <c r="UH111" s="263"/>
      <c r="UI111" s="263"/>
      <c r="UJ111" s="263"/>
      <c r="UK111" s="263"/>
      <c r="UL111" s="263"/>
      <c r="UM111" s="263"/>
      <c r="UN111" s="263"/>
      <c r="UO111" s="263"/>
      <c r="UP111" s="263"/>
      <c r="UQ111" s="263"/>
      <c r="UR111" s="263"/>
      <c r="US111" s="263"/>
      <c r="UT111" s="263"/>
      <c r="UU111" s="263"/>
      <c r="UV111" s="263"/>
      <c r="UW111" s="263"/>
      <c r="UX111" s="263"/>
      <c r="UY111" s="263"/>
      <c r="UZ111" s="263"/>
      <c r="VA111" s="263"/>
      <c r="VB111" s="263"/>
      <c r="VC111" s="263"/>
      <c r="VD111" s="263"/>
      <c r="VE111" s="263"/>
      <c r="VF111" s="263"/>
      <c r="VG111" s="263"/>
      <c r="VH111" s="263"/>
      <c r="VI111" s="263"/>
      <c r="VJ111" s="263"/>
      <c r="VK111" s="263"/>
      <c r="VL111" s="263"/>
      <c r="VM111" s="263"/>
      <c r="VN111" s="263"/>
      <c r="VO111" s="263"/>
      <c r="VP111" s="263"/>
      <c r="VQ111" s="263"/>
      <c r="VR111" s="263"/>
      <c r="VS111" s="263"/>
      <c r="VT111" s="263"/>
      <c r="VU111" s="263"/>
      <c r="VV111" s="263"/>
      <c r="VW111" s="263"/>
      <c r="VX111" s="263"/>
      <c r="VY111" s="263"/>
      <c r="VZ111" s="263"/>
      <c r="WA111" s="263"/>
      <c r="WB111" s="263"/>
      <c r="WC111" s="263"/>
      <c r="WD111" s="263"/>
      <c r="WE111" s="263"/>
      <c r="WF111" s="263"/>
      <c r="WG111" s="263"/>
      <c r="WH111" s="263"/>
      <c r="WI111" s="263"/>
      <c r="WJ111" s="263"/>
      <c r="WK111" s="263"/>
      <c r="WL111" s="263"/>
      <c r="WM111" s="263"/>
      <c r="WN111" s="263"/>
      <c r="WO111" s="263"/>
      <c r="WP111" s="263"/>
      <c r="WQ111" s="263"/>
      <c r="WR111" s="263"/>
      <c r="WS111" s="263"/>
      <c r="WT111" s="263"/>
      <c r="WU111" s="263"/>
      <c r="WV111" s="263"/>
      <c r="WW111" s="263"/>
      <c r="WX111" s="263"/>
      <c r="WY111" s="263"/>
      <c r="WZ111" s="263"/>
      <c r="XA111" s="263"/>
      <c r="XB111" s="263"/>
      <c r="XC111" s="263"/>
      <c r="XD111" s="263"/>
      <c r="XE111" s="263"/>
      <c r="XF111" s="263"/>
      <c r="XG111" s="263"/>
      <c r="XH111" s="263"/>
      <c r="XI111" s="263"/>
      <c r="XJ111" s="263"/>
      <c r="XK111" s="263"/>
      <c r="XL111" s="263"/>
      <c r="XM111" s="263"/>
      <c r="XN111" s="263"/>
      <c r="XO111" s="263"/>
      <c r="XP111" s="263"/>
      <c r="XQ111" s="263"/>
      <c r="XR111" s="263"/>
      <c r="XS111" s="263"/>
      <c r="XT111" s="263"/>
      <c r="XU111" s="263"/>
      <c r="XV111" s="263"/>
      <c r="XW111" s="263"/>
      <c r="XX111" s="263"/>
      <c r="XY111" s="263"/>
      <c r="XZ111" s="263"/>
      <c r="YA111" s="263"/>
      <c r="YB111" s="263"/>
      <c r="YC111" s="263"/>
      <c r="YD111" s="263"/>
      <c r="YE111" s="263"/>
      <c r="YF111" s="263"/>
      <c r="YG111" s="263"/>
      <c r="YH111" s="263"/>
      <c r="YI111" s="263"/>
      <c r="YJ111" s="263"/>
      <c r="YK111" s="263"/>
      <c r="YL111" s="263"/>
      <c r="YM111" s="263"/>
      <c r="YN111" s="263"/>
      <c r="YO111" s="263"/>
      <c r="YP111" s="263"/>
      <c r="YQ111" s="263"/>
      <c r="YR111" s="263"/>
      <c r="YS111" s="263"/>
      <c r="YT111" s="263"/>
      <c r="YU111" s="263"/>
      <c r="YV111" s="263"/>
      <c r="YW111" s="263"/>
      <c r="YX111" s="263"/>
      <c r="YY111" s="263"/>
      <c r="YZ111" s="263"/>
      <c r="ZA111" s="263"/>
      <c r="ZB111" s="263"/>
      <c r="ZC111" s="263"/>
      <c r="ZD111" s="263"/>
      <c r="ZE111" s="263"/>
      <c r="ZF111" s="263"/>
      <c r="ZG111" s="263"/>
      <c r="ZH111" s="263"/>
      <c r="ZI111" s="263"/>
      <c r="ZJ111" s="263"/>
      <c r="ZK111" s="263"/>
      <c r="ZL111" s="263"/>
      <c r="ZM111" s="263"/>
      <c r="ZN111" s="263"/>
      <c r="ZO111" s="263"/>
      <c r="ZP111" s="263"/>
      <c r="ZQ111" s="263"/>
      <c r="ZR111" s="263"/>
      <c r="ZS111" s="263"/>
      <c r="ZT111" s="263"/>
      <c r="ZU111" s="263"/>
      <c r="ZV111" s="263"/>
      <c r="ZW111" s="263"/>
      <c r="ZX111" s="263"/>
      <c r="ZY111" s="263"/>
      <c r="ZZ111" s="263"/>
      <c r="AAA111" s="263"/>
      <c r="AAB111" s="263"/>
      <c r="AAC111" s="263"/>
      <c r="AAD111" s="263"/>
      <c r="AAE111" s="263"/>
      <c r="AAF111" s="263"/>
      <c r="AAG111" s="263"/>
      <c r="AAH111" s="263"/>
      <c r="AAI111" s="263"/>
      <c r="AAJ111" s="263"/>
      <c r="AAK111" s="263"/>
      <c r="AAL111" s="263"/>
      <c r="AAM111" s="263"/>
      <c r="AAN111" s="263"/>
      <c r="AAO111" s="263"/>
      <c r="AAP111" s="263"/>
      <c r="AAQ111" s="263"/>
      <c r="AAR111" s="263"/>
      <c r="AAS111" s="263"/>
      <c r="AAT111" s="263"/>
      <c r="AAU111" s="263"/>
      <c r="AAV111" s="263"/>
      <c r="AAW111" s="263"/>
      <c r="AAX111" s="263"/>
      <c r="AAY111" s="263"/>
      <c r="AAZ111" s="263"/>
      <c r="ABA111" s="263"/>
      <c r="ABB111" s="263"/>
      <c r="ABC111" s="263"/>
      <c r="ABD111" s="263"/>
      <c r="ABE111" s="263"/>
      <c r="ABF111" s="263"/>
      <c r="ABG111" s="263"/>
      <c r="ABH111" s="263"/>
      <c r="ABI111" s="263"/>
      <c r="ABJ111" s="263"/>
      <c r="ABK111" s="263"/>
      <c r="ABL111" s="263"/>
      <c r="ABM111" s="263"/>
      <c r="ABN111" s="263"/>
      <c r="ABO111" s="263"/>
      <c r="ABP111" s="263"/>
      <c r="ABQ111" s="263"/>
      <c r="ABR111" s="263"/>
      <c r="ABS111" s="263"/>
      <c r="ABT111" s="263"/>
      <c r="ABU111" s="263"/>
      <c r="ABV111" s="263"/>
      <c r="ABW111" s="263"/>
      <c r="ABX111" s="263"/>
      <c r="ABY111" s="263"/>
      <c r="ABZ111" s="263"/>
      <c r="ACA111" s="263"/>
      <c r="ACB111" s="263"/>
      <c r="ACC111" s="263"/>
      <c r="ACD111" s="263"/>
      <c r="ACE111" s="263"/>
      <c r="ACF111" s="263"/>
      <c r="ACG111" s="263"/>
      <c r="ACH111" s="263"/>
      <c r="ACI111" s="263"/>
      <c r="ACJ111" s="263"/>
      <c r="ACK111" s="263"/>
      <c r="ACL111" s="263"/>
      <c r="ACM111" s="263"/>
      <c r="ACN111" s="263"/>
      <c r="ACO111" s="263"/>
      <c r="ACP111" s="263"/>
      <c r="ACQ111" s="263"/>
      <c r="ACR111" s="263"/>
      <c r="ACS111" s="263"/>
      <c r="ACT111" s="263"/>
      <c r="ACU111" s="263"/>
      <c r="ACV111" s="263"/>
      <c r="ACW111" s="263"/>
      <c r="ACX111" s="263"/>
      <c r="ACY111" s="263"/>
      <c r="ACZ111" s="263"/>
      <c r="ADA111" s="263"/>
      <c r="ADB111" s="263"/>
      <c r="ADC111" s="263"/>
      <c r="ADD111" s="263"/>
      <c r="ADE111" s="263"/>
      <c r="ADF111" s="263"/>
      <c r="ADG111" s="263"/>
      <c r="ADH111" s="263"/>
      <c r="ADI111" s="263"/>
      <c r="ADJ111" s="263"/>
      <c r="ADK111" s="263"/>
      <c r="ADL111" s="263"/>
      <c r="ADM111" s="263"/>
      <c r="ADN111" s="263"/>
      <c r="ADO111" s="263"/>
      <c r="ADP111" s="263"/>
      <c r="ADQ111" s="263"/>
      <c r="ADR111" s="263"/>
      <c r="ADS111" s="263"/>
      <c r="ADT111" s="263"/>
      <c r="ADU111" s="263"/>
      <c r="ADV111" s="263"/>
      <c r="ADW111" s="263"/>
      <c r="ADX111" s="263"/>
      <c r="ADY111" s="263"/>
      <c r="ADZ111" s="263"/>
      <c r="AEA111" s="263"/>
      <c r="AEB111" s="263"/>
      <c r="AEC111" s="263"/>
      <c r="AED111" s="263"/>
      <c r="AEE111" s="263"/>
      <c r="AEF111" s="263"/>
      <c r="AEG111" s="263"/>
      <c r="AEH111" s="263"/>
      <c r="AEI111" s="263"/>
      <c r="AEJ111" s="263"/>
      <c r="AEK111" s="263"/>
      <c r="AEL111" s="263"/>
      <c r="AEM111" s="263"/>
      <c r="AEN111" s="263"/>
      <c r="AEO111" s="263"/>
      <c r="AEP111" s="263"/>
      <c r="AEQ111" s="263"/>
      <c r="AER111" s="263"/>
      <c r="AES111" s="263"/>
      <c r="AET111" s="263"/>
      <c r="AEU111" s="263"/>
      <c r="AEV111" s="263"/>
      <c r="AEW111" s="263"/>
      <c r="AEX111" s="263"/>
      <c r="AEY111" s="263"/>
      <c r="AEZ111" s="263"/>
      <c r="AFA111" s="263"/>
      <c r="AFB111" s="263"/>
      <c r="AFC111" s="263"/>
      <c r="AFD111" s="263"/>
      <c r="AFE111" s="263"/>
      <c r="AFF111" s="263"/>
      <c r="AFG111" s="263"/>
      <c r="AFH111" s="263"/>
      <c r="AFI111" s="263"/>
      <c r="AFJ111" s="263"/>
      <c r="AFK111" s="263"/>
      <c r="AFL111" s="263"/>
      <c r="AFM111" s="263"/>
      <c r="AFN111" s="263"/>
      <c r="AFO111" s="263"/>
      <c r="AFP111" s="263"/>
      <c r="AFQ111" s="263"/>
      <c r="AFR111" s="263"/>
      <c r="AFS111" s="263"/>
      <c r="AFT111" s="263"/>
      <c r="AFU111" s="263"/>
      <c r="AFV111" s="263"/>
      <c r="AFW111" s="263"/>
      <c r="AFX111" s="263"/>
      <c r="AFY111" s="263"/>
      <c r="AFZ111" s="263"/>
      <c r="AGA111" s="263"/>
      <c r="AGB111" s="263"/>
      <c r="AGC111" s="263"/>
      <c r="AGD111" s="263"/>
      <c r="AGE111" s="263"/>
      <c r="AGF111" s="263"/>
      <c r="AGG111" s="263"/>
      <c r="AGH111" s="263"/>
      <c r="AGI111" s="263"/>
      <c r="AGJ111" s="263"/>
      <c r="AGK111" s="263"/>
      <c r="AGL111" s="263"/>
      <c r="AGM111" s="263"/>
      <c r="AGN111" s="263"/>
      <c r="AGO111" s="263"/>
      <c r="AGP111" s="263"/>
      <c r="AGQ111" s="263"/>
      <c r="AGR111" s="263"/>
      <c r="AGS111" s="263"/>
      <c r="AGT111" s="263"/>
      <c r="AGU111" s="263"/>
      <c r="AGV111" s="263"/>
      <c r="AGW111" s="263"/>
      <c r="AGX111" s="263"/>
      <c r="AGY111" s="263"/>
      <c r="AGZ111" s="263"/>
      <c r="AHA111" s="263"/>
      <c r="AHB111" s="263"/>
      <c r="AHC111" s="263"/>
      <c r="AHD111" s="263"/>
      <c r="AHE111" s="263"/>
      <c r="AHF111" s="263"/>
      <c r="AHG111" s="263"/>
      <c r="AHH111" s="263"/>
      <c r="AHI111" s="263"/>
      <c r="AHJ111" s="263"/>
      <c r="AHK111" s="263"/>
      <c r="AHL111" s="263"/>
      <c r="AHM111" s="263"/>
      <c r="AHN111" s="263"/>
      <c r="AHO111" s="263"/>
      <c r="AHP111" s="263"/>
    </row>
    <row r="112" spans="1:900" x14ac:dyDescent="0.45">
      <c r="A112" s="18">
        <v>44277</v>
      </c>
      <c r="B112" s="16">
        <v>103</v>
      </c>
      <c r="C112" s="20">
        <f>'Daily Feed Intake'!F110</f>
        <v>139.81799872800508</v>
      </c>
      <c r="D112" s="174">
        <f t="shared" si="20"/>
        <v>1.3650724934464635</v>
      </c>
      <c r="E112" s="170">
        <v>1.35</v>
      </c>
      <c r="F112" s="175">
        <f>F111-Dead!C110+'Theoritical Daily Growth'!C112/'Theoritical Daily Growth'!E112</f>
        <v>10346.10174969967</v>
      </c>
      <c r="G112" s="21">
        <f>F112/Dead!B111</f>
        <v>206.92203499399341</v>
      </c>
      <c r="H112" s="20">
        <f>'Daily Feed Intake'!J110</f>
        <v>140</v>
      </c>
      <c r="I112" s="174">
        <f>H112/K111*100</f>
        <v>1.1869400212641685</v>
      </c>
      <c r="J112" s="170">
        <v>1.2</v>
      </c>
      <c r="K112" s="175">
        <f>K111-Dead!E110+'Theoritical Daily Growth'!H112/'Theoritical Daily Growth'!J112</f>
        <v>11911.702430216947</v>
      </c>
      <c r="L112" s="21">
        <f>K112/Dead!D110</f>
        <v>238.23404860433894</v>
      </c>
      <c r="M112" s="20">
        <f>'Daily Feed Intake'!N110</f>
        <v>129.93576425694297</v>
      </c>
      <c r="N112" s="174">
        <f t="shared" si="39"/>
        <v>1.1083062709455103</v>
      </c>
      <c r="O112" s="170">
        <v>1.2</v>
      </c>
      <c r="P112" s="175">
        <f>P111-Dead!G110+'Theoritical Daily Growth'!M112/'Theoritical Daily Growth'!O112</f>
        <v>11832.093668291996</v>
      </c>
      <c r="Q112" s="21">
        <f>P112/Dead!F110</f>
        <v>236.64187336583993</v>
      </c>
      <c r="R112" s="19">
        <f t="shared" si="21"/>
        <v>227.26598565472409</v>
      </c>
      <c r="S112" s="20">
        <f>'Daily Feed Intake'!R110</f>
        <v>129.89693909100279</v>
      </c>
      <c r="T112" s="175">
        <f t="shared" si="22"/>
        <v>1.1575982324656227</v>
      </c>
      <c r="U112" s="176">
        <v>1.3</v>
      </c>
      <c r="V112" s="175">
        <f>V111-Dead!I110+'Theoritical Daily Growth'!S112/'Theoritical Daily Growth'!U112</f>
        <v>11321.16618111766</v>
      </c>
      <c r="W112" s="21">
        <f>V112/Dead!H110</f>
        <v>226.42332362235319</v>
      </c>
      <c r="X112" s="20">
        <f>'Daily Feed Intake'!V110</f>
        <v>129.91755127280223</v>
      </c>
      <c r="Y112" s="175">
        <f t="shared" si="23"/>
        <v>1.1470531734493856</v>
      </c>
      <c r="Z112" s="176">
        <v>1.2</v>
      </c>
      <c r="AA112" s="175">
        <f>AA111-Dead!K110+'Theoritical Daily Growth'!X112/'Theoritical Daily Growth'!Z112</f>
        <v>11434.465911230202</v>
      </c>
      <c r="AB112" s="21">
        <f>AA112/Dead!J110</f>
        <v>228.68931822460402</v>
      </c>
      <c r="AC112" s="20">
        <f>'Daily Feed Intake'!Z110</f>
        <v>130</v>
      </c>
      <c r="AD112" s="175">
        <f t="shared" si="24"/>
        <v>1.1178431055915463</v>
      </c>
      <c r="AE112" s="176">
        <v>1.2</v>
      </c>
      <c r="AF112" s="175">
        <f>AF111-Dead!M110+'Theoritical Daily Growth'!AC112/'Theoritical Daily Growth'!AE112</f>
        <v>11737.87234016971</v>
      </c>
      <c r="AG112" s="21">
        <f>AF112/Dead!L110</f>
        <v>234.7574468033942</v>
      </c>
      <c r="AH112" s="72">
        <f t="shared" si="25"/>
        <v>229.9566962167838</v>
      </c>
      <c r="AI112" s="20">
        <f>'Daily Feed Intake'!AH110</f>
        <v>129.57974894968746</v>
      </c>
      <c r="AJ112" s="175">
        <f t="shared" si="26"/>
        <v>1.1367072310805499</v>
      </c>
      <c r="AK112" s="176">
        <v>1.2</v>
      </c>
      <c r="AL112" s="175">
        <f>AL111-Dead!O110+'Theoritical Daily Growth'!AI112/'Theoritical Daily Growth'!AK112</f>
        <v>11507.554219182293</v>
      </c>
      <c r="AM112" s="21">
        <f>AL112/Dead!N110</f>
        <v>230.15108438364587</v>
      </c>
      <c r="AN112" s="20">
        <f>'Daily Feed Intake'!AL110</f>
        <v>139.91799979506098</v>
      </c>
      <c r="AO112" s="175">
        <f t="shared" si="27"/>
        <v>1.2093944779599406</v>
      </c>
      <c r="AP112" s="176">
        <v>1.2</v>
      </c>
      <c r="AQ112" s="175">
        <f>AQ111-Dead!Q110+'Theoritical Daily Growth'!AN112/'Theoritical Daily Growth'!AP112</f>
        <v>11685.859012364655</v>
      </c>
      <c r="AR112" s="21">
        <f>AQ112/Dead!P110</f>
        <v>233.7171802472931</v>
      </c>
      <c r="AS112" s="20">
        <f>'Daily Feed Intake'!AP110</f>
        <v>139.68162678443053</v>
      </c>
      <c r="AT112" s="175">
        <f t="shared" si="28"/>
        <v>1.2788597773583608</v>
      </c>
      <c r="AU112" s="176">
        <v>1.2</v>
      </c>
      <c r="AV112" s="175">
        <f>AV111-Dead!S110+'Theoritical Daily Growth'!AS112/'Theoritical Daily Growth'!AU112</f>
        <v>11038.758071959197</v>
      </c>
      <c r="AW112" s="21">
        <f>AV112/Dead!R110</f>
        <v>220.77516143918393</v>
      </c>
      <c r="AX112" s="72">
        <f t="shared" si="29"/>
        <v>228.2144753567076</v>
      </c>
      <c r="AY112" s="20">
        <f>'Daily Feed Intake'!AX110</f>
        <v>139.83567834035125</v>
      </c>
      <c r="AZ112" s="175">
        <f t="shared" si="30"/>
        <v>1.2904786542539854</v>
      </c>
      <c r="BA112" s="176">
        <v>1.2</v>
      </c>
      <c r="BB112" s="175">
        <f>BB111-Dead!U110+'Theoritical Daily Growth'!AY112/'Theoritical Daily Growth'!BA112</f>
        <v>10952.484118285265</v>
      </c>
      <c r="BC112" s="21">
        <f>BB112/Dead!T110</f>
        <v>219.04968236570531</v>
      </c>
      <c r="BD112" s="20">
        <f>'Daily Feed Intake'!AT110</f>
        <v>140</v>
      </c>
      <c r="BE112" s="175">
        <f t="shared" si="31"/>
        <v>1.2796711020383298</v>
      </c>
      <c r="BF112" s="176">
        <v>1.2</v>
      </c>
      <c r="BG112" s="175">
        <f>BG111-Dead!W110+'Theoritical Daily Growth'!BD112/'Theoritical Daily Growth'!BF112</f>
        <v>11056.977796378073</v>
      </c>
      <c r="BH112" s="21">
        <f>BG112/Dead!V110</f>
        <v>221.13955592756145</v>
      </c>
      <c r="BI112" s="20">
        <f>'Daily Feed Intake'!AX110</f>
        <v>139.83567834035125</v>
      </c>
      <c r="BJ112" s="175">
        <f t="shared" si="32"/>
        <v>1.2329235484030654</v>
      </c>
      <c r="BK112" s="176">
        <v>1.2</v>
      </c>
      <c r="BL112" s="175">
        <f>BL111-Dead!Y110+'Theoritical Daily Growth'!BI112/'Theoritical Daily Growth'!BK112</f>
        <v>11458.3261086577</v>
      </c>
      <c r="BM112" s="21">
        <f>BL112/Dead!X110</f>
        <v>229.16652217315402</v>
      </c>
      <c r="BN112" s="72">
        <f t="shared" si="33"/>
        <v>223.11858682214026</v>
      </c>
      <c r="BO112" s="20">
        <f>'Daily Feed Intake'!BB110</f>
        <v>139.97936887697227</v>
      </c>
      <c r="BP112" s="175">
        <f t="shared" si="34"/>
        <v>1.2486914508853413</v>
      </c>
      <c r="BQ112" s="176">
        <v>1.2</v>
      </c>
      <c r="BR112" s="175">
        <f>BR111-Dead!AA110+'Theoritical Daily Growth'!BO112/'Theoritical Daily Growth'!BQ112</f>
        <v>11326.73414131519</v>
      </c>
      <c r="BS112" s="21">
        <f>BR112/Dead!Z110</f>
        <v>226.53468282630379</v>
      </c>
      <c r="BT112" s="20">
        <f>'Daily Feed Intake'!BF110</f>
        <v>137.83373208208724</v>
      </c>
      <c r="BU112" s="175">
        <f t="shared" si="35"/>
        <v>1.3340303707646295</v>
      </c>
      <c r="BV112" s="176">
        <v>1.2</v>
      </c>
      <c r="BW112" s="175">
        <f>BW111-Dead!AC110+'Theoritical Daily Growth'!BT112/'Theoritical Daily Growth'!BV112</f>
        <v>10446.989939328316</v>
      </c>
      <c r="BX112" s="21">
        <f>BW112/Dead!AB110</f>
        <v>208.93979878656631</v>
      </c>
      <c r="BY112" s="20">
        <f>'Daily Feed Intake'!BJ110</f>
        <v>128.58676807259977</v>
      </c>
      <c r="BZ112" s="175">
        <f t="shared" si="36"/>
        <v>1.3531619755800437</v>
      </c>
      <c r="CA112" s="176">
        <v>1.35</v>
      </c>
      <c r="CB112" s="175">
        <f>CB111-Dead!AE111+'Theoritical Daily Growth'!BY112/'Theoritical Daily Growth'!CA112</f>
        <v>9597.9380045947764</v>
      </c>
      <c r="CC112" s="21">
        <f>CB112/Dead!AD110</f>
        <v>191.95876009189553</v>
      </c>
      <c r="CD112" s="72">
        <f t="shared" si="37"/>
        <v>209.14441390158856</v>
      </c>
    </row>
    <row r="113" spans="1:900" x14ac:dyDescent="0.45">
      <c r="A113" s="18">
        <v>44278</v>
      </c>
      <c r="B113" s="16">
        <v>104</v>
      </c>
      <c r="C113" s="20">
        <f>'Daily Feed Intake'!F111</f>
        <v>139.89294042823829</v>
      </c>
      <c r="D113" s="174">
        <f t="shared" si="20"/>
        <v>1.352131883221612</v>
      </c>
      <c r="E113" s="170">
        <v>1.35</v>
      </c>
      <c r="F113" s="175">
        <f>F112-Dead!C111+'Theoritical Daily Growth'!C113/'Theoritical Daily Growth'!E113</f>
        <v>10449.726150016884</v>
      </c>
      <c r="G113" s="21">
        <f>F113/Dead!B112</f>
        <v>208.99452300033769</v>
      </c>
      <c r="H113" s="20">
        <f>'Daily Feed Intake'!J111</f>
        <v>129.57176171295316</v>
      </c>
      <c r="I113" s="174">
        <f t="shared" si="38"/>
        <v>1.0877686247791305</v>
      </c>
      <c r="J113" s="170">
        <v>1.2</v>
      </c>
      <c r="K113" s="175">
        <f>K112-Dead!E111+'Theoritical Daily Growth'!H113/'Theoritical Daily Growth'!J113</f>
        <v>12019.678898311075</v>
      </c>
      <c r="L113" s="21">
        <f>K113/Dead!D111</f>
        <v>240.3935779662215</v>
      </c>
      <c r="M113" s="20">
        <f>'Daily Feed Intake'!N111</f>
        <v>129.83941064235742</v>
      </c>
      <c r="N113" s="174">
        <f t="shared" si="39"/>
        <v>1.0973494149248075</v>
      </c>
      <c r="O113" s="170">
        <v>1.2</v>
      </c>
      <c r="P113" s="175">
        <f>P112-Dead!G111+'Theoritical Daily Growth'!M113/'Theoritical Daily Growth'!O113</f>
        <v>11940.293177160627</v>
      </c>
      <c r="Q113" s="21">
        <f>P113/Dead!F111</f>
        <v>238.80586354321255</v>
      </c>
      <c r="R113" s="19">
        <f t="shared" si="21"/>
        <v>229.39798816992391</v>
      </c>
      <c r="S113" s="20">
        <f>'Daily Feed Intake'!R111</f>
        <v>130</v>
      </c>
      <c r="T113" s="175">
        <f t="shared" si="22"/>
        <v>1.1482915975283918</v>
      </c>
      <c r="U113" s="176">
        <v>1.3</v>
      </c>
      <c r="V113" s="175">
        <f>V112-Dead!I111+'Theoritical Daily Growth'!S113/'Theoritical Daily Growth'!U113</f>
        <v>11421.16618111766</v>
      </c>
      <c r="W113" s="21">
        <f>V113/Dead!H111</f>
        <v>228.42332362235319</v>
      </c>
      <c r="X113" s="20">
        <f>'Daily Feed Intake'!V111</f>
        <v>129.81449036380502</v>
      </c>
      <c r="Y113" s="175">
        <f t="shared" si="23"/>
        <v>1.1352912446597923</v>
      </c>
      <c r="Z113" s="176">
        <v>1.2</v>
      </c>
      <c r="AA113" s="175">
        <f>AA112-Dead!K111+'Theoritical Daily Growth'!X113/'Theoritical Daily Growth'!Z113</f>
        <v>11542.644653200039</v>
      </c>
      <c r="AB113" s="21">
        <f>AA113/Dead!J111</f>
        <v>230.8528930640008</v>
      </c>
      <c r="AC113" s="20">
        <f>'Daily Feed Intake'!Z111</f>
        <v>129.82479645470474</v>
      </c>
      <c r="AD113" s="175">
        <f t="shared" si="24"/>
        <v>1.1060334675000196</v>
      </c>
      <c r="AE113" s="176">
        <v>1.2</v>
      </c>
      <c r="AF113" s="175">
        <f>AF112-Dead!M111+'Theoritical Daily Growth'!AC113/'Theoritical Daily Growth'!AE113</f>
        <v>11846.05967054863</v>
      </c>
      <c r="AG113" s="21">
        <f>AF113/Dead!L111</f>
        <v>236.92119341097259</v>
      </c>
      <c r="AH113" s="72">
        <f t="shared" si="25"/>
        <v>232.06580336577554</v>
      </c>
      <c r="AI113" s="20">
        <f>'Daily Feed Intake'!AH111</f>
        <v>126.22799057280459</v>
      </c>
      <c r="AJ113" s="175">
        <f t="shared" si="26"/>
        <v>1.0969141502057083</v>
      </c>
      <c r="AK113" s="176">
        <v>1.2</v>
      </c>
      <c r="AL113" s="175">
        <f>AL112-Dead!O111+'Theoritical Daily Growth'!AI113/'Theoritical Daily Growth'!AK113</f>
        <v>11612.744211326297</v>
      </c>
      <c r="AM113" s="21">
        <f>AL113/Dead!N111</f>
        <v>232.25488422652595</v>
      </c>
      <c r="AN113" s="20">
        <f>'Daily Feed Intake'!AL111</f>
        <v>139.64124910339174</v>
      </c>
      <c r="AO113" s="175">
        <f t="shared" si="27"/>
        <v>1.1949592148565129</v>
      </c>
      <c r="AP113" s="176">
        <v>1.2</v>
      </c>
      <c r="AQ113" s="175">
        <f>AQ112-Dead!Q111+'Theoritical Daily Growth'!AN113/'Theoritical Daily Growth'!AP113</f>
        <v>11802.226719950815</v>
      </c>
      <c r="AR113" s="21">
        <f>AQ113/Dead!P111</f>
        <v>236.0445343990163</v>
      </c>
      <c r="AS113" s="20">
        <f>'Daily Feed Intake'!AP111</f>
        <v>127.34723220704529</v>
      </c>
      <c r="AT113" s="175">
        <f t="shared" si="28"/>
        <v>1.1536373147857497</v>
      </c>
      <c r="AU113" s="176">
        <v>1.2</v>
      </c>
      <c r="AV113" s="175">
        <f>AV112-Dead!S111+'Theoritical Daily Growth'!AS113/'Theoritical Daily Growth'!AU113</f>
        <v>11144.880765465068</v>
      </c>
      <c r="AW113" s="21">
        <f>AV113/Dead!R111</f>
        <v>222.89761530930136</v>
      </c>
      <c r="AX113" s="72">
        <f t="shared" si="29"/>
        <v>230.39901131161454</v>
      </c>
      <c r="AY113" s="20">
        <f>'Daily Feed Intake'!AX111</f>
        <v>131.62986546164117</v>
      </c>
      <c r="AZ113" s="175">
        <f t="shared" si="30"/>
        <v>1.2018265814408624</v>
      </c>
      <c r="BA113" s="176">
        <v>1.2</v>
      </c>
      <c r="BB113" s="175">
        <f>BB112-Dead!U111+'Theoritical Daily Growth'!AY113/'Theoritical Daily Growth'!BA113</f>
        <v>11062.175672836633</v>
      </c>
      <c r="BC113" s="21">
        <f>BB113/Dead!T111</f>
        <v>221.24351345673264</v>
      </c>
      <c r="BD113" s="20">
        <f>'Daily Feed Intake'!AT111</f>
        <v>139.08596076820376</v>
      </c>
      <c r="BE113" s="175">
        <f t="shared" si="31"/>
        <v>1.2579021440539029</v>
      </c>
      <c r="BF113" s="176">
        <v>1.2</v>
      </c>
      <c r="BG113" s="175">
        <f>BG112-Dead!W111+'Theoritical Daily Growth'!BD113/'Theoritical Daily Growth'!BF113</f>
        <v>11172.882763684909</v>
      </c>
      <c r="BH113" s="21">
        <f>BG113/Dead!V111</f>
        <v>223.45765527369818</v>
      </c>
      <c r="BI113" s="20">
        <f>'Daily Feed Intake'!AX111</f>
        <v>131.62986546164117</v>
      </c>
      <c r="BJ113" s="175">
        <f t="shared" si="32"/>
        <v>1.1487704592574308</v>
      </c>
      <c r="BK113" s="176">
        <v>1.2</v>
      </c>
      <c r="BL113" s="175">
        <f>BL112-Dead!Y111+'Theoritical Daily Growth'!BI113/'Theoritical Daily Growth'!BK113</f>
        <v>11568.017663209068</v>
      </c>
      <c r="BM113" s="21">
        <f>BL113/Dead!X111</f>
        <v>231.36035326418136</v>
      </c>
      <c r="BN113" s="72">
        <f t="shared" si="33"/>
        <v>225.35384066487072</v>
      </c>
      <c r="BO113" s="20">
        <f>'Daily Feed Intake'!BB111</f>
        <v>129.44718057131072</v>
      </c>
      <c r="BP113" s="175">
        <f t="shared" si="34"/>
        <v>1.1428464635639459</v>
      </c>
      <c r="BQ113" s="176">
        <v>1.2</v>
      </c>
      <c r="BR113" s="175">
        <f>BR112-Dead!AA111+'Theoritical Daily Growth'!BO113/'Theoritical Daily Growth'!BQ113</f>
        <v>11434.606791791282</v>
      </c>
      <c r="BS113" s="21">
        <f>BR113/Dead!Z111</f>
        <v>228.69213583582564</v>
      </c>
      <c r="BT113" s="20">
        <f>'Daily Feed Intake'!BF111</f>
        <v>120.45810559967001</v>
      </c>
      <c r="BU113" s="175">
        <f t="shared" si="35"/>
        <v>1.1530412712105551</v>
      </c>
      <c r="BV113" s="176">
        <v>1.2</v>
      </c>
      <c r="BW113" s="175">
        <f>BW112-Dead!AC111+'Theoritical Daily Growth'!BT113/'Theoritical Daily Growth'!BV113</f>
        <v>10547.371693994708</v>
      </c>
      <c r="BX113" s="21">
        <f>BW113/Dead!AB111</f>
        <v>210.94743387989416</v>
      </c>
      <c r="BY113" s="20">
        <f>'Daily Feed Intake'!BJ111</f>
        <v>119.40591832525523</v>
      </c>
      <c r="BZ113" s="175">
        <f t="shared" si="36"/>
        <v>1.2440788663991431</v>
      </c>
      <c r="CA113" s="176">
        <v>1.35</v>
      </c>
      <c r="CB113" s="175">
        <f>CB112-Dead!AE112+'Theoritical Daily Growth'!BY113/'Theoritical Daily Growth'!CA113</f>
        <v>9686.3868329838551</v>
      </c>
      <c r="CC113" s="21">
        <f>CB113/Dead!AD111</f>
        <v>193.72773665967711</v>
      </c>
      <c r="CD113" s="72">
        <f t="shared" si="37"/>
        <v>211.12243545846562</v>
      </c>
    </row>
    <row r="114" spans="1:900" x14ac:dyDescent="0.45">
      <c r="A114" s="18">
        <v>44279</v>
      </c>
      <c r="B114" s="16">
        <v>105</v>
      </c>
      <c r="C114" s="20">
        <f>'Daily Feed Intake'!F112</f>
        <v>139.90364638541445</v>
      </c>
      <c r="D114" s="174">
        <f t="shared" si="20"/>
        <v>1.3388259594265866</v>
      </c>
      <c r="E114" s="170">
        <v>1.35</v>
      </c>
      <c r="F114" s="175">
        <f>F113-Dead!C112+'Theoritical Daily Growth'!C114/'Theoritical Daily Growth'!E114</f>
        <v>10553.358480672747</v>
      </c>
      <c r="G114" s="21">
        <f>F114/Dead!B113</f>
        <v>211.06716961345492</v>
      </c>
      <c r="H114" s="20">
        <f>'Daily Feed Intake'!J112</f>
        <v>129.30411278354887</v>
      </c>
      <c r="I114" s="174">
        <f t="shared" si="38"/>
        <v>1.0757701089811795</v>
      </c>
      <c r="J114" s="170">
        <v>1.2</v>
      </c>
      <c r="K114" s="175">
        <f>K113-Dead!E112+'Theoritical Daily Growth'!H114/'Theoritical Daily Growth'!J114</f>
        <v>12127.432325630698</v>
      </c>
      <c r="L114" s="21">
        <f>K114/Dead!D112</f>
        <v>242.54864651261397</v>
      </c>
      <c r="M114" s="20">
        <f>'Daily Feed Intake'!N112</f>
        <v>129.7751748993004</v>
      </c>
      <c r="N114" s="174">
        <f t="shared" si="39"/>
        <v>1.0868675749732355</v>
      </c>
      <c r="O114" s="170">
        <v>1.2</v>
      </c>
      <c r="P114" s="175">
        <f>P113-Dead!G112+'Theoritical Daily Growth'!M114/'Theoritical Daily Growth'!O114</f>
        <v>12048.439156243378</v>
      </c>
      <c r="Q114" s="21">
        <f>P114/Dead!F112</f>
        <v>240.96878312486754</v>
      </c>
      <c r="R114" s="19">
        <f t="shared" si="21"/>
        <v>231.52819975031215</v>
      </c>
      <c r="S114" s="20">
        <f>'Daily Feed Intake'!R112</f>
        <v>130</v>
      </c>
      <c r="T114" s="175">
        <f t="shared" si="22"/>
        <v>1.1382375314258701</v>
      </c>
      <c r="U114" s="176">
        <v>1.3</v>
      </c>
      <c r="V114" s="175">
        <f>V113-Dead!I112+'Theoritical Daily Growth'!S114/'Theoritical Daily Growth'!U114</f>
        <v>11521.16618111766</v>
      </c>
      <c r="W114" s="21">
        <f>V114/Dead!H112</f>
        <v>230.42332362235319</v>
      </c>
      <c r="X114" s="20">
        <f>'Daily Feed Intake'!V112</f>
        <v>129.91755127280223</v>
      </c>
      <c r="Y114" s="175">
        <f t="shared" si="23"/>
        <v>1.1255440601022433</v>
      </c>
      <c r="Z114" s="176">
        <v>1.2</v>
      </c>
      <c r="AA114" s="175">
        <f>AA113-Dead!K112+'Theoritical Daily Growth'!X114/'Theoritical Daily Growth'!Z114</f>
        <v>11650.909279260708</v>
      </c>
      <c r="AB114" s="21">
        <f>AA114/Dead!J112</f>
        <v>233.01818558521416</v>
      </c>
      <c r="AC114" s="20">
        <f>'Daily Feed Intake'!Z112</f>
        <v>130</v>
      </c>
      <c r="AD114" s="175">
        <f t="shared" si="24"/>
        <v>1.0974113217005201</v>
      </c>
      <c r="AE114" s="176">
        <v>1.2</v>
      </c>
      <c r="AF114" s="175">
        <f>AF113-Dead!M112+'Theoritical Daily Growth'!AC114/'Theoritical Daily Growth'!AE114</f>
        <v>11954.393003881964</v>
      </c>
      <c r="AG114" s="21">
        <f>AF114/Dead!L112</f>
        <v>239.08786007763928</v>
      </c>
      <c r="AH114" s="72">
        <f t="shared" si="25"/>
        <v>234.17645642840225</v>
      </c>
      <c r="AI114" s="20">
        <f>'Daily Feed Intake'!AH112</f>
        <v>129.68224920586127</v>
      </c>
      <c r="AJ114" s="175">
        <f t="shared" si="26"/>
        <v>1.1167235482494986</v>
      </c>
      <c r="AK114" s="176">
        <v>1.2</v>
      </c>
      <c r="AL114" s="175">
        <f>AL113-Dead!O112+'Theoritical Daily Growth'!AI114/'Theoritical Daily Growth'!AK114</f>
        <v>11720.812752331181</v>
      </c>
      <c r="AM114" s="21">
        <f>AL114/Dead!N112</f>
        <v>234.41625504662363</v>
      </c>
      <c r="AN114" s="20">
        <f>'Daily Feed Intake'!AL112</f>
        <v>137.94999487652424</v>
      </c>
      <c r="AO114" s="175">
        <f t="shared" si="27"/>
        <v>1.1688471857885063</v>
      </c>
      <c r="AP114" s="176">
        <v>1.2</v>
      </c>
      <c r="AQ114" s="175">
        <f>AQ113-Dead!Q112+'Theoritical Daily Growth'!AN114/'Theoritical Daily Growth'!AP114</f>
        <v>11917.185049014586</v>
      </c>
      <c r="AR114" s="21">
        <f>AQ114/Dead!P112</f>
        <v>238.34370098029171</v>
      </c>
      <c r="AS114" s="20">
        <f>'Daily Feed Intake'!AP112</f>
        <v>136.49789462873576</v>
      </c>
      <c r="AT114" s="175">
        <f t="shared" si="28"/>
        <v>1.2247586807003386</v>
      </c>
      <c r="AU114" s="176">
        <v>1.2</v>
      </c>
      <c r="AV114" s="175">
        <f>AV113-Dead!S112+'Theoritical Daily Growth'!AS114/'Theoritical Daily Growth'!AU114</f>
        <v>11258.629010989014</v>
      </c>
      <c r="AW114" s="21">
        <f>AV114/Dead!R112</f>
        <v>225.17258021978029</v>
      </c>
      <c r="AX114" s="72">
        <f t="shared" si="29"/>
        <v>232.64417874889855</v>
      </c>
      <c r="AY114" s="20">
        <f>'Daily Feed Intake'!AX112</f>
        <v>114.85878607373934</v>
      </c>
      <c r="AZ114" s="175">
        <f t="shared" si="30"/>
        <v>1.0383019531662032</v>
      </c>
      <c r="BA114" s="176">
        <v>1.2</v>
      </c>
      <c r="BB114" s="175">
        <f>BB113-Dead!U112+'Theoritical Daily Growth'!AY114/'Theoritical Daily Growth'!BA114</f>
        <v>11157.891327898082</v>
      </c>
      <c r="BC114" s="21">
        <f>BB114/Dead!T112</f>
        <v>223.15782655796164</v>
      </c>
      <c r="BD114" s="20">
        <f>'Daily Feed Intake'!AT112</f>
        <v>139.92810927390366</v>
      </c>
      <c r="BE114" s="175">
        <f t="shared" si="31"/>
        <v>1.2523903833369698</v>
      </c>
      <c r="BF114" s="176">
        <v>1.2</v>
      </c>
      <c r="BG114" s="175">
        <f>BG113-Dead!W112+'Theoritical Daily Growth'!BD114/'Theoritical Daily Growth'!BF114</f>
        <v>11289.489521413163</v>
      </c>
      <c r="BH114" s="21">
        <f>BG114/Dead!V112</f>
        <v>225.78979042826325</v>
      </c>
      <c r="BI114" s="20">
        <f>'Daily Feed Intake'!AX112</f>
        <v>114.85878607373934</v>
      </c>
      <c r="BJ114" s="175">
        <f t="shared" si="32"/>
        <v>0.99289947005385648</v>
      </c>
      <c r="BK114" s="176">
        <v>1.2</v>
      </c>
      <c r="BL114" s="175">
        <f>BL113-Dead!Y112+'Theoritical Daily Growth'!BI114/'Theoritical Daily Growth'!BK114</f>
        <v>11663.733318270517</v>
      </c>
      <c r="BM114" s="21">
        <f>BL114/Dead!X112</f>
        <v>233.27466636541033</v>
      </c>
      <c r="BN114" s="72">
        <f t="shared" si="33"/>
        <v>227.40742778387843</v>
      </c>
      <c r="BO114" s="20">
        <f>'Daily Feed Intake'!BB112</f>
        <v>129.12317727132103</v>
      </c>
      <c r="BP114" s="175">
        <f t="shared" si="34"/>
        <v>1.1292314604470393</v>
      </c>
      <c r="BQ114" s="176">
        <v>1.2</v>
      </c>
      <c r="BR114" s="175">
        <f>BR113-Dead!AA112+'Theoritical Daily Growth'!BO114/'Theoritical Daily Growth'!BQ114</f>
        <v>11542.209439517383</v>
      </c>
      <c r="BS114" s="21">
        <f>BR114/Dead!Z112</f>
        <v>230.84418879034766</v>
      </c>
      <c r="BT114" s="20">
        <f>'Daily Feed Intake'!BF112</f>
        <v>128.65897700319687</v>
      </c>
      <c r="BU114" s="175">
        <f t="shared" si="35"/>
        <v>1.2198202617288119</v>
      </c>
      <c r="BV114" s="176">
        <v>1.2</v>
      </c>
      <c r="BW114" s="175">
        <f>BW113-Dead!AC112+'Theoritical Daily Growth'!BT114/'Theoritical Daily Growth'!BV114</f>
        <v>10654.587508164039</v>
      </c>
      <c r="BX114" s="21">
        <f>BW114/Dead!AB112</f>
        <v>213.09175016328078</v>
      </c>
      <c r="BY114" s="20">
        <f>'Daily Feed Intake'!BJ112</f>
        <v>88.944065174796322</v>
      </c>
      <c r="BZ114" s="175">
        <f t="shared" si="36"/>
        <v>0.91823779814291639</v>
      </c>
      <c r="CA114" s="176">
        <v>1.35</v>
      </c>
      <c r="CB114" s="175">
        <f>CB113-Dead!AE113+'Theoritical Daily Growth'!BY114/'Theoritical Daily Growth'!CA114</f>
        <v>9752.2713257059258</v>
      </c>
      <c r="CC114" s="21">
        <f>CB114/Dead!AD112</f>
        <v>195.0454265141185</v>
      </c>
      <c r="CD114" s="72">
        <f t="shared" si="37"/>
        <v>212.993788489249</v>
      </c>
    </row>
    <row r="115" spans="1:900" x14ac:dyDescent="0.45">
      <c r="A115" s="18">
        <v>44280</v>
      </c>
      <c r="B115" s="16">
        <v>106</v>
      </c>
      <c r="C115" s="20">
        <f>'Daily Feed Intake'!F113</f>
        <v>121.26393894424422</v>
      </c>
      <c r="D115" s="174">
        <f t="shared" si="20"/>
        <v>1.1490554326030435</v>
      </c>
      <c r="E115" s="170">
        <v>1.35</v>
      </c>
      <c r="F115" s="175">
        <f>F114-Dead!C113+'Theoritical Daily Growth'!C115/'Theoritical Daily Growth'!E115</f>
        <v>10643.183620631446</v>
      </c>
      <c r="G115" s="21">
        <f>F115/Dead!B114</f>
        <v>212.86367241262892</v>
      </c>
      <c r="H115" s="20">
        <f>'Daily Feed Intake'!J113</f>
        <v>130</v>
      </c>
      <c r="I115" s="174">
        <f t="shared" si="38"/>
        <v>1.0719499108253256</v>
      </c>
      <c r="J115" s="170">
        <v>1.2</v>
      </c>
      <c r="K115" s="175">
        <f>K114-Dead!E113+'Theoritical Daily Growth'!H115/'Theoritical Daily Growth'!J115</f>
        <v>12235.765658964032</v>
      </c>
      <c r="L115" s="21">
        <f>K115/Dead!D113</f>
        <v>244.71531317928063</v>
      </c>
      <c r="M115" s="20">
        <f>'Daily Feed Intake'!N113</f>
        <v>127.75174899300403</v>
      </c>
      <c r="N115" s="174">
        <f t="shared" si="39"/>
        <v>1.0603178331759628</v>
      </c>
      <c r="O115" s="170">
        <v>1.2</v>
      </c>
      <c r="P115" s="175">
        <f>P114-Dead!G113+'Theoritical Daily Growth'!M115/'Theoritical Daily Growth'!O115</f>
        <v>12154.89894707088</v>
      </c>
      <c r="Q115" s="21">
        <f>P115/Dead!F113</f>
        <v>243.09797894141761</v>
      </c>
      <c r="R115" s="19">
        <f t="shared" si="21"/>
        <v>233.55898817777572</v>
      </c>
      <c r="S115" s="20">
        <f>'Daily Feed Intake'!R113</f>
        <v>129.90724518190251</v>
      </c>
      <c r="T115" s="175">
        <f t="shared" si="22"/>
        <v>1.1275529155617154</v>
      </c>
      <c r="U115" s="176">
        <v>1.3</v>
      </c>
      <c r="V115" s="175">
        <f>V114-Dead!I113+'Theoritical Daily Growth'!S115/'Theoritical Daily Growth'!U115</f>
        <v>11621.094831257586</v>
      </c>
      <c r="W115" s="21">
        <f>V115/Dead!H113</f>
        <v>232.4218966251517</v>
      </c>
      <c r="X115" s="20">
        <f>'Daily Feed Intake'!V113</f>
        <v>129.90724518190251</v>
      </c>
      <c r="Y115" s="175">
        <f t="shared" si="23"/>
        <v>1.1149966244535516</v>
      </c>
      <c r="Z115" s="176">
        <v>1.2</v>
      </c>
      <c r="AA115" s="175">
        <f>AA114-Dead!K113+'Theoritical Daily Growth'!X115/'Theoritical Daily Growth'!Z115</f>
        <v>11759.165316912293</v>
      </c>
      <c r="AB115" s="21">
        <f>AA115/Dead!J113</f>
        <v>235.18330633824587</v>
      </c>
      <c r="AC115" s="20">
        <f>'Daily Feed Intake'!Z113</f>
        <v>130</v>
      </c>
      <c r="AD115" s="175">
        <f t="shared" si="24"/>
        <v>1.0874663394267274</v>
      </c>
      <c r="AE115" s="176">
        <v>1.2</v>
      </c>
      <c r="AF115" s="175">
        <f>AF114-Dead!M113+'Theoritical Daily Growth'!AC115/'Theoritical Daily Growth'!AE115</f>
        <v>12062.726337215297</v>
      </c>
      <c r="AG115" s="21">
        <f>AF115/Dead!L113</f>
        <v>241.25452674430596</v>
      </c>
      <c r="AH115" s="72">
        <f t="shared" si="25"/>
        <v>236.28657656923451</v>
      </c>
      <c r="AI115" s="20">
        <f>'Daily Feed Intake'!AH113</f>
        <v>129.25174812993134</v>
      </c>
      <c r="AJ115" s="175">
        <f t="shared" si="26"/>
        <v>1.1027541422349243</v>
      </c>
      <c r="AK115" s="176">
        <v>1.2</v>
      </c>
      <c r="AL115" s="175">
        <f>AL114-Dead!O113+'Theoritical Daily Growth'!AI115/'Theoritical Daily Growth'!AK115</f>
        <v>11828.522542439458</v>
      </c>
      <c r="AM115" s="21">
        <f>AL115/Dead!N113</f>
        <v>236.57045084878916</v>
      </c>
      <c r="AN115" s="20">
        <f>'Daily Feed Intake'!AL113</f>
        <v>129.79499948765243</v>
      </c>
      <c r="AO115" s="175">
        <f t="shared" si="27"/>
        <v>1.0891414285656744</v>
      </c>
      <c r="AP115" s="176">
        <v>1.2</v>
      </c>
      <c r="AQ115" s="175">
        <f>AQ114-Dead!Q113+'Theoritical Daily Growth'!AN115/'Theoritical Daily Growth'!AP115</f>
        <v>12025.34754858763</v>
      </c>
      <c r="AR115" s="21">
        <f>AQ115/Dead!P113</f>
        <v>240.50695097175259</v>
      </c>
      <c r="AS115" s="20">
        <f>'Daily Feed Intake'!AP113</f>
        <v>137.91516894320634</v>
      </c>
      <c r="AT115" s="175">
        <f t="shared" si="28"/>
        <v>1.2249730300962389</v>
      </c>
      <c r="AU115" s="176">
        <v>1.2</v>
      </c>
      <c r="AV115" s="175">
        <f>AV114-Dead!S113+'Theoritical Daily Growth'!AS115/'Theoritical Daily Growth'!AU115</f>
        <v>11373.558318441686</v>
      </c>
      <c r="AW115" s="21">
        <f>AV115/Dead!R113</f>
        <v>227.47116636883374</v>
      </c>
      <c r="AX115" s="72">
        <f t="shared" si="29"/>
        <v>234.84952272979183</v>
      </c>
      <c r="AY115" s="20">
        <f>'Daily Feed Intake'!AX113</f>
        <v>125.95049810003081</v>
      </c>
      <c r="AZ115" s="175">
        <f t="shared" si="30"/>
        <v>1.1288019787853347</v>
      </c>
      <c r="BA115" s="176">
        <v>1.2</v>
      </c>
      <c r="BB115" s="175">
        <f>BB114-Dead!U113+'Theoritical Daily Growth'!AY115/'Theoritical Daily Growth'!BA115</f>
        <v>11262.850076314775</v>
      </c>
      <c r="BC115" s="21">
        <f>BB115/Dead!T113</f>
        <v>225.25700152629551</v>
      </c>
      <c r="BD115" s="20">
        <f>'Daily Feed Intake'!AT113</f>
        <v>129.84594844407928</v>
      </c>
      <c r="BE115" s="175">
        <f t="shared" si="31"/>
        <v>1.1501489788160573</v>
      </c>
      <c r="BF115" s="176">
        <v>1.2</v>
      </c>
      <c r="BG115" s="175">
        <f>BG114-Dead!W113+'Theoritical Daily Growth'!BD115/'Theoritical Daily Growth'!BF115</f>
        <v>11397.694478449896</v>
      </c>
      <c r="BH115" s="21">
        <f>BG115/Dead!V113</f>
        <v>227.95388956899791</v>
      </c>
      <c r="BI115" s="20">
        <f>'Daily Feed Intake'!AX113</f>
        <v>125.95049810003081</v>
      </c>
      <c r="BJ115" s="175">
        <f t="shared" si="32"/>
        <v>1.0798472038342743</v>
      </c>
      <c r="BK115" s="176">
        <v>1.2</v>
      </c>
      <c r="BL115" s="175">
        <f>BL114-Dead!Y113+'Theoritical Daily Growth'!BI115/'Theoritical Daily Growth'!BK115</f>
        <v>11768.69206668721</v>
      </c>
      <c r="BM115" s="21">
        <f>BL115/Dead!X113</f>
        <v>235.3738413337442</v>
      </c>
      <c r="BN115" s="72">
        <f t="shared" si="33"/>
        <v>229.52824414301253</v>
      </c>
      <c r="BO115" s="20">
        <f>'Daily Feed Intake'!BB113</f>
        <v>122.51090234093019</v>
      </c>
      <c r="BP115" s="175">
        <f t="shared" si="34"/>
        <v>1.0614163863764785</v>
      </c>
      <c r="BQ115" s="176">
        <v>1.2</v>
      </c>
      <c r="BR115" s="175">
        <f>BR114-Dead!AA113+'Theoritical Daily Growth'!BO115/'Theoritical Daily Growth'!BQ115</f>
        <v>11644.301858134824</v>
      </c>
      <c r="BS115" s="21">
        <f>BR115/Dead!Z113</f>
        <v>232.88603716269648</v>
      </c>
      <c r="BT115" s="20">
        <f>'Daily Feed Intake'!BF113</f>
        <v>127.11164277611633</v>
      </c>
      <c r="BU115" s="175">
        <f t="shared" si="35"/>
        <v>1.1930226550649425</v>
      </c>
      <c r="BV115" s="176">
        <v>1.2</v>
      </c>
      <c r="BW115" s="175">
        <f>BW114-Dead!AC113+'Theoritical Daily Growth'!BT115/'Theoritical Daily Growth'!BV115</f>
        <v>10760.513877144136</v>
      </c>
      <c r="BX115" s="21">
        <f>BW115/Dead!AB113</f>
        <v>215.21027754288272</v>
      </c>
      <c r="BY115" s="20">
        <f>'Daily Feed Intake'!BJ113</f>
        <v>118.43625554295143</v>
      </c>
      <c r="BZ115" s="175">
        <f t="shared" si="36"/>
        <v>1.2144479125674688</v>
      </c>
      <c r="CA115" s="176">
        <v>1.35</v>
      </c>
      <c r="CB115" s="175">
        <f>CB114-Dead!AE114+'Theoritical Daily Growth'!BY115/'Theoritical Daily Growth'!CA115</f>
        <v>9840.0018853673719</v>
      </c>
      <c r="CC115" s="21">
        <f>CB115/Dead!AD113</f>
        <v>196.80003770734743</v>
      </c>
      <c r="CD115" s="72">
        <f t="shared" si="37"/>
        <v>214.96545080430886</v>
      </c>
    </row>
    <row r="116" spans="1:900" x14ac:dyDescent="0.45">
      <c r="A116" s="18">
        <v>44281</v>
      </c>
      <c r="B116" s="16">
        <v>107</v>
      </c>
      <c r="C116" s="20">
        <f>'Daily Feed Intake'!F114</f>
        <v>129.42187831248674</v>
      </c>
      <c r="D116" s="174">
        <f t="shared" si="20"/>
        <v>1.2160071922615983</v>
      </c>
      <c r="E116" s="170">
        <v>1.35</v>
      </c>
      <c r="F116" s="175">
        <f>F115-Dead!C114+'Theoritical Daily Growth'!C116/'Theoritical Daily Growth'!E116</f>
        <v>10739.051678640695</v>
      </c>
      <c r="G116" s="21">
        <f>F116/Dead!B115</f>
        <v>214.7810335728139</v>
      </c>
      <c r="H116" s="20">
        <f>'Daily Feed Intake'!J114</f>
        <v>129.625291498834</v>
      </c>
      <c r="I116" s="174">
        <f t="shared" si="38"/>
        <v>1.0593966500483716</v>
      </c>
      <c r="J116" s="170">
        <v>1.2</v>
      </c>
      <c r="K116" s="175">
        <f>K115-Dead!E114+'Theoritical Daily Growth'!H116/'Theoritical Daily Growth'!J116</f>
        <v>12343.78673521306</v>
      </c>
      <c r="L116" s="21">
        <f>K116/Dead!D114</f>
        <v>246.87573470426119</v>
      </c>
      <c r="M116" s="20">
        <f>'Daily Feed Intake'!N114</f>
        <v>129.12211151155395</v>
      </c>
      <c r="N116" s="174">
        <f t="shared" si="39"/>
        <v>1.0623051007978157</v>
      </c>
      <c r="O116" s="170">
        <v>1.2</v>
      </c>
      <c r="P116" s="175">
        <f>P115-Dead!G114+'Theoritical Daily Growth'!M116/'Theoritical Daily Growth'!O116</f>
        <v>12262.500706663843</v>
      </c>
      <c r="Q116" s="21">
        <f>P116/Dead!F114</f>
        <v>245.25001413327686</v>
      </c>
      <c r="R116" s="19">
        <f t="shared" si="21"/>
        <v>235.63559413678399</v>
      </c>
      <c r="S116" s="20">
        <f>'Daily Feed Intake'!R114</f>
        <v>130</v>
      </c>
      <c r="T116" s="175">
        <f t="shared" si="22"/>
        <v>1.1186553581021932</v>
      </c>
      <c r="U116" s="176">
        <v>1.3</v>
      </c>
      <c r="V116" s="175">
        <f>V115-Dead!I114+'Theoritical Daily Growth'!S116/'Theoritical Daily Growth'!U116</f>
        <v>11721.094831257586</v>
      </c>
      <c r="W116" s="21">
        <f>V116/Dead!H114</f>
        <v>234.4218966251517</v>
      </c>
      <c r="X116" s="20">
        <f>'Daily Feed Intake'!V114</f>
        <v>128.71173863753478</v>
      </c>
      <c r="Y116" s="175">
        <f t="shared" si="23"/>
        <v>1.094565261808325</v>
      </c>
      <c r="Z116" s="176">
        <v>1.2</v>
      </c>
      <c r="AA116" s="175">
        <f>AA115-Dead!K114+'Theoritical Daily Growth'!X116/'Theoritical Daily Growth'!Z116</f>
        <v>11866.425099110238</v>
      </c>
      <c r="AB116" s="21">
        <f>AA116/Dead!J114</f>
        <v>237.32850198220476</v>
      </c>
      <c r="AC116" s="20">
        <f>'Daily Feed Intake'!Z114</f>
        <v>129.43316500051532</v>
      </c>
      <c r="AD116" s="175">
        <f t="shared" si="24"/>
        <v>1.0730009235241855</v>
      </c>
      <c r="AE116" s="176">
        <v>1.2</v>
      </c>
      <c r="AF116" s="175">
        <f>AF115-Dead!M114+'Theoritical Daily Growth'!AC116/'Theoritical Daily Growth'!AE116</f>
        <v>12170.58730804906</v>
      </c>
      <c r="AG116" s="21">
        <f>AF116/Dead!L114</f>
        <v>243.41174616098121</v>
      </c>
      <c r="AH116" s="72">
        <f t="shared" si="25"/>
        <v>238.38738158944591</v>
      </c>
      <c r="AI116" s="20">
        <f>'Daily Feed Intake'!AH114</f>
        <v>129.67199918024389</v>
      </c>
      <c r="AJ116" s="175">
        <f t="shared" si="26"/>
        <v>1.0962653933743187</v>
      </c>
      <c r="AK116" s="176">
        <v>1.2</v>
      </c>
      <c r="AL116" s="175">
        <f>AL115-Dead!O114+'Theoritical Daily Growth'!AI116/'Theoritical Daily Growth'!AK116</f>
        <v>11936.582541756328</v>
      </c>
      <c r="AM116" s="21">
        <f>AL116/Dead!N114</f>
        <v>238.73165083512657</v>
      </c>
      <c r="AN116" s="20">
        <f>'Daily Feed Intake'!AL114</f>
        <v>128.89299723332309</v>
      </c>
      <c r="AO116" s="175">
        <f t="shared" si="27"/>
        <v>1.0718442582431764</v>
      </c>
      <c r="AP116" s="176">
        <v>1.2</v>
      </c>
      <c r="AQ116" s="175">
        <f>AQ115-Dead!Q114+'Theoritical Daily Growth'!AN116/'Theoritical Daily Growth'!AP116</f>
        <v>12132.758379615399</v>
      </c>
      <c r="AR116" s="21">
        <f>AQ116/Dead!P114</f>
        <v>242.65516759230798</v>
      </c>
      <c r="AS116" s="20">
        <f>'Daily Feed Intake'!AP114</f>
        <v>122.79038718291055</v>
      </c>
      <c r="AT116" s="175">
        <f t="shared" si="28"/>
        <v>1.0796127627341723</v>
      </c>
      <c r="AU116" s="176">
        <v>1.2</v>
      </c>
      <c r="AV116" s="175">
        <f>AV115-Dead!S114+'Theoritical Daily Growth'!AS116/'Theoritical Daily Growth'!AU116</f>
        <v>11475.883641094111</v>
      </c>
      <c r="AW116" s="21">
        <f>AV116/Dead!R114</f>
        <v>229.51767282188223</v>
      </c>
      <c r="AX116" s="72">
        <f t="shared" si="29"/>
        <v>236.96816374977229</v>
      </c>
      <c r="AY116" s="20">
        <f>'Daily Feed Intake'!AX114</f>
        <v>118.38451268357811</v>
      </c>
      <c r="AZ116" s="175">
        <f t="shared" si="30"/>
        <v>1.0511061754478555</v>
      </c>
      <c r="BA116" s="176">
        <v>1.2</v>
      </c>
      <c r="BB116" s="175">
        <f>BB115-Dead!U114+'Theoritical Daily Growth'!AY116/'Theoritical Daily Growth'!BA116</f>
        <v>11361.503836884423</v>
      </c>
      <c r="BC116" s="21">
        <f>BB116/Dead!T114</f>
        <v>227.23007673768848</v>
      </c>
      <c r="BD116" s="20">
        <f>'Daily Feed Intake'!AT114</f>
        <v>126.14871110198213</v>
      </c>
      <c r="BE116" s="175">
        <f t="shared" si="31"/>
        <v>1.10679147735094</v>
      </c>
      <c r="BF116" s="176">
        <v>1.2</v>
      </c>
      <c r="BG116" s="175">
        <f>BG115-Dead!W114+'Theoritical Daily Growth'!BD116/'Theoritical Daily Growth'!BF116</f>
        <v>11502.818404368214</v>
      </c>
      <c r="BH116" s="21">
        <f>BG116/Dead!V114</f>
        <v>230.05636808736429</v>
      </c>
      <c r="BI116" s="20">
        <f>'Daily Feed Intake'!AX114</f>
        <v>118.38451268357811</v>
      </c>
      <c r="BJ116" s="175">
        <f t="shared" si="32"/>
        <v>1.0059275237448062</v>
      </c>
      <c r="BK116" s="176">
        <v>1.2</v>
      </c>
      <c r="BL116" s="175">
        <f>BL115-Dead!Y114+'Theoritical Daily Growth'!BI116/'Theoritical Daily Growth'!BK116</f>
        <v>11867.345827256859</v>
      </c>
      <c r="BM116" s="21">
        <f>BL116/Dead!X114</f>
        <v>237.34691654513716</v>
      </c>
      <c r="BN116" s="72">
        <f t="shared" si="33"/>
        <v>231.54445379006333</v>
      </c>
      <c r="BO116" s="20">
        <f>'Daily Feed Intake'!BB114</f>
        <v>108.17227183665051</v>
      </c>
      <c r="BP116" s="175">
        <f t="shared" si="34"/>
        <v>0.92897172500797287</v>
      </c>
      <c r="BQ116" s="176">
        <v>1.2</v>
      </c>
      <c r="BR116" s="175">
        <f>BR115-Dead!AA114+'Theoritical Daily Growth'!BO116/'Theoritical Daily Growth'!BQ116</f>
        <v>11734.445417998699</v>
      </c>
      <c r="BS116" s="21">
        <f>BR116/Dead!Z114</f>
        <v>234.68890835997396</v>
      </c>
      <c r="BT116" s="20">
        <f>'Daily Feed Intake'!BF114</f>
        <v>118.52909559657627</v>
      </c>
      <c r="BU116" s="175">
        <f t="shared" si="35"/>
        <v>1.1015189139650472</v>
      </c>
      <c r="BV116" s="176">
        <v>1.2</v>
      </c>
      <c r="BW116" s="175">
        <f>BW115-Dead!AC114+'Theoritical Daily Growth'!BT116/'Theoritical Daily Growth'!BV116</f>
        <v>10859.288123474616</v>
      </c>
      <c r="BX116" s="21">
        <f>BW116/Dead!AB114</f>
        <v>217.18576246949232</v>
      </c>
      <c r="BY116" s="20">
        <f>'Daily Feed Intake'!BJ114</f>
        <v>107.09945343920801</v>
      </c>
      <c r="BZ116" s="175">
        <f t="shared" si="36"/>
        <v>1.088408871125023</v>
      </c>
      <c r="CA116" s="176">
        <v>1.35</v>
      </c>
      <c r="CB116" s="175">
        <f>CB115-Dead!AE115+'Theoritical Daily Growth'!BY116/'Theoritical Daily Growth'!CA116</f>
        <v>9919.3348138408601</v>
      </c>
      <c r="CC116" s="21">
        <f>CB116/Dead!AD114</f>
        <v>198.38669627681719</v>
      </c>
      <c r="CD116" s="72">
        <f t="shared" si="37"/>
        <v>216.75378903542779</v>
      </c>
    </row>
    <row r="117" spans="1:900" x14ac:dyDescent="0.45">
      <c r="A117" s="18">
        <v>44282</v>
      </c>
      <c r="B117" s="16">
        <v>108</v>
      </c>
      <c r="C117" s="20">
        <f>'Daily Feed Intake'!F115</f>
        <v>129.92505829976679</v>
      </c>
      <c r="D117" s="174">
        <f t="shared" si="20"/>
        <v>1.2098373505193167</v>
      </c>
      <c r="E117" s="170">
        <v>1.35</v>
      </c>
      <c r="F117" s="175">
        <f>F116-Dead!C115+'Theoritical Daily Growth'!C117/'Theoritical Daily Growth'!E117</f>
        <v>10835.292462566449</v>
      </c>
      <c r="G117" s="21">
        <f>F117/Dead!B116</f>
        <v>216.70584925132897</v>
      </c>
      <c r="H117" s="20">
        <f>'Daily Feed Intake'!J115</f>
        <v>129.71093915624337</v>
      </c>
      <c r="I117" s="174">
        <f t="shared" si="38"/>
        <v>1.0508196709703159</v>
      </c>
      <c r="J117" s="170">
        <v>1.2</v>
      </c>
      <c r="K117" s="175">
        <f>K116-Dead!E115+'Theoritical Daily Growth'!H117/'Theoritical Daily Growth'!J117</f>
        <v>12451.879184509929</v>
      </c>
      <c r="L117" s="21">
        <f>K117/Dead!D115</f>
        <v>249.0375836901986</v>
      </c>
      <c r="M117" s="20">
        <f>'Daily Feed Intake'!N115</f>
        <v>130</v>
      </c>
      <c r="N117" s="174">
        <f t="shared" si="39"/>
        <v>1.060142650424915</v>
      </c>
      <c r="O117" s="170">
        <v>1.2</v>
      </c>
      <c r="P117" s="175">
        <f>P116-Dead!G115+'Theoritical Daily Growth'!M117/'Theoritical Daily Growth'!O117</f>
        <v>12370.834039997177</v>
      </c>
      <c r="Q117" s="21">
        <f>P117/Dead!F115</f>
        <v>247.41668079994352</v>
      </c>
      <c r="R117" s="19">
        <f t="shared" si="21"/>
        <v>237.72003791382369</v>
      </c>
      <c r="S117" s="20">
        <f>'Daily Feed Intake'!R115</f>
        <v>130</v>
      </c>
      <c r="T117" s="175">
        <f t="shared" si="22"/>
        <v>1.1091114087168594</v>
      </c>
      <c r="U117" s="176">
        <v>1.3</v>
      </c>
      <c r="V117" s="175">
        <f>V116-Dead!I115+'Theoritical Daily Growth'!S117/'Theoritical Daily Growth'!U117</f>
        <v>11821.094831257586</v>
      </c>
      <c r="W117" s="21">
        <f>V117/Dead!H115</f>
        <v>236.4218966251517</v>
      </c>
      <c r="X117" s="20">
        <f>'Daily Feed Intake'!V115</f>
        <v>129.92785736370195</v>
      </c>
      <c r="Y117" s="175">
        <f t="shared" si="23"/>
        <v>1.0949199634980558</v>
      </c>
      <c r="Z117" s="176">
        <v>1.2</v>
      </c>
      <c r="AA117" s="175">
        <f>AA116-Dead!K115+'Theoritical Daily Growth'!X117/'Theoritical Daily Growth'!Z117</f>
        <v>11974.698313579989</v>
      </c>
      <c r="AB117" s="21">
        <f>AA117/Dead!J115</f>
        <v>239.49396627159979</v>
      </c>
      <c r="AC117" s="20">
        <f>'Daily Feed Intake'!Z115</f>
        <v>130</v>
      </c>
      <c r="AD117" s="175">
        <f t="shared" si="24"/>
        <v>1.0681489455650512</v>
      </c>
      <c r="AE117" s="176">
        <v>1.2</v>
      </c>
      <c r="AF117" s="175">
        <f>AF116-Dead!M115+'Theoritical Daily Growth'!AC117/'Theoritical Daily Growth'!AE117</f>
        <v>12278.920641382394</v>
      </c>
      <c r="AG117" s="21">
        <f>AF117/Dead!L115</f>
        <v>245.57841282764787</v>
      </c>
      <c r="AH117" s="72">
        <f t="shared" si="25"/>
        <v>240.49809190813312</v>
      </c>
      <c r="AI117" s="20">
        <f>'Daily Feed Intake'!AH115</f>
        <v>127.74499436417666</v>
      </c>
      <c r="AJ117" s="175">
        <f t="shared" si="26"/>
        <v>1.0701973862058216</v>
      </c>
      <c r="AK117" s="176">
        <v>1.2</v>
      </c>
      <c r="AL117" s="175">
        <f>AL116-Dead!O115+'Theoritical Daily Growth'!AI117/'Theoritical Daily Growth'!AK117</f>
        <v>12043.036703726475</v>
      </c>
      <c r="AM117" s="21">
        <f>AL117/Dead!N115</f>
        <v>240.86073407452949</v>
      </c>
      <c r="AN117" s="20">
        <f>'Daily Feed Intake'!AL115</f>
        <v>129.9077497694436</v>
      </c>
      <c r="AO117" s="175">
        <f t="shared" si="27"/>
        <v>1.0707190047376645</v>
      </c>
      <c r="AP117" s="176">
        <v>1.2</v>
      </c>
      <c r="AQ117" s="175">
        <f>AQ116-Dead!Q115+'Theoritical Daily Growth'!AN117/'Theoritical Daily Growth'!AP117</f>
        <v>12241.014837756602</v>
      </c>
      <c r="AR117" s="21">
        <f>AQ117/Dead!P115</f>
        <v>244.82029675513203</v>
      </c>
      <c r="AS117" s="20">
        <f>'Daily Feed Intake'!AP115</f>
        <v>125.44007394474684</v>
      </c>
      <c r="AT117" s="175">
        <f t="shared" si="28"/>
        <v>1.0930755126825893</v>
      </c>
      <c r="AU117" s="176">
        <v>1.2</v>
      </c>
      <c r="AV117" s="175">
        <f>AV116-Dead!S115+'Theoritical Daily Growth'!AS117/'Theoritical Daily Growth'!AU117</f>
        <v>11580.417036048068</v>
      </c>
      <c r="AW117" s="21">
        <f>AV117/Dead!R115</f>
        <v>231.60834072096134</v>
      </c>
      <c r="AX117" s="72">
        <f t="shared" si="29"/>
        <v>239.09645718354093</v>
      </c>
      <c r="AY117" s="20">
        <f>'Daily Feed Intake'!AX115</f>
        <v>120.21259114717058</v>
      </c>
      <c r="AZ117" s="175">
        <f t="shared" si="30"/>
        <v>1.058069361882428</v>
      </c>
      <c r="BA117" s="176">
        <v>1.2</v>
      </c>
      <c r="BB117" s="175">
        <f>BB116-Dead!U115+'Theoritical Daily Growth'!AY117/'Theoritical Daily Growth'!BA117</f>
        <v>11461.680996173733</v>
      </c>
      <c r="BC117" s="21">
        <f>BB117/Dead!T115</f>
        <v>229.23361992347466</v>
      </c>
      <c r="BD117" s="20">
        <f>'Daily Feed Intake'!AT115</f>
        <v>126.64167608092842</v>
      </c>
      <c r="BE117" s="175">
        <f t="shared" si="31"/>
        <v>1.1009621436154815</v>
      </c>
      <c r="BF117" s="176">
        <v>1.2</v>
      </c>
      <c r="BG117" s="175">
        <f>BG116-Dead!W115+'Theoritical Daily Growth'!BD117/'Theoritical Daily Growth'!BF117</f>
        <v>11608.353134435654</v>
      </c>
      <c r="BH117" s="21">
        <f>BG117/Dead!V115</f>
        <v>232.16706268871309</v>
      </c>
      <c r="BI117" s="20">
        <f>'Daily Feed Intake'!AX115</f>
        <v>120.21259114717058</v>
      </c>
      <c r="BJ117" s="175">
        <f t="shared" si="32"/>
        <v>1.0129694785759671</v>
      </c>
      <c r="BK117" s="176">
        <v>1.2</v>
      </c>
      <c r="BL117" s="175">
        <f>BL116-Dead!Y115+'Theoritical Daily Growth'!BI117/'Theoritical Daily Growth'!BK117</f>
        <v>11967.522986546168</v>
      </c>
      <c r="BM117" s="21">
        <f>BL117/Dead!X115</f>
        <v>239.35045973092335</v>
      </c>
      <c r="BN117" s="72">
        <f t="shared" si="33"/>
        <v>233.58371411437039</v>
      </c>
      <c r="BO117" s="20">
        <f>'Daily Feed Intake'!BB115</f>
        <v>109.564872641023</v>
      </c>
      <c r="BP117" s="175">
        <f t="shared" si="34"/>
        <v>0.93370303187033121</v>
      </c>
      <c r="BQ117" s="176">
        <v>1.2</v>
      </c>
      <c r="BR117" s="175">
        <f>BR116-Dead!AA115+'Theoritical Daily Growth'!BO117/'Theoritical Daily Growth'!BQ117</f>
        <v>11825.749478532885</v>
      </c>
      <c r="BS117" s="21">
        <f>BR117/Dead!Z115</f>
        <v>236.51498957065772</v>
      </c>
      <c r="BT117" s="20">
        <f>'Daily Feed Intake'!BF115</f>
        <v>124.88348148912034</v>
      </c>
      <c r="BU117" s="175">
        <f t="shared" si="35"/>
        <v>1.1500153607597781</v>
      </c>
      <c r="BV117" s="176">
        <v>1.2</v>
      </c>
      <c r="BW117" s="175">
        <f>BW116-Dead!AC115+'Theoritical Daily Growth'!BT117/'Theoritical Daily Growth'!BV117</f>
        <v>10963.357691382216</v>
      </c>
      <c r="BX117" s="21">
        <f>BW117/Dead!AB115</f>
        <v>219.26715382764434</v>
      </c>
      <c r="BY117" s="20">
        <f>'Daily Feed Intake'!BJ115</f>
        <v>125.30641951118903</v>
      </c>
      <c r="BZ117" s="175">
        <f t="shared" si="36"/>
        <v>1.2632542591096307</v>
      </c>
      <c r="CA117" s="176">
        <v>1.35</v>
      </c>
      <c r="CB117" s="175">
        <f>CB116-Dead!AE116+'Theoritical Daily Growth'!BY117/'Theoritical Daily Growth'!CA117</f>
        <v>10012.154383849149</v>
      </c>
      <c r="CC117" s="21">
        <f>CB117/Dead!AD115</f>
        <v>200.24308767698298</v>
      </c>
      <c r="CD117" s="72">
        <f t="shared" si="37"/>
        <v>218.67507702509502</v>
      </c>
    </row>
    <row r="118" spans="1:900" s="264" customFormat="1" x14ac:dyDescent="0.45">
      <c r="A118" s="253">
        <v>44283</v>
      </c>
      <c r="B118" s="16">
        <v>109</v>
      </c>
      <c r="C118" s="255">
        <f>'Daily Feed Intake'!F116</f>
        <v>130</v>
      </c>
      <c r="D118" s="256">
        <f t="shared" si="20"/>
        <v>1.1997830279996724</v>
      </c>
      <c r="E118" s="170">
        <v>1.35</v>
      </c>
      <c r="F118" s="175">
        <f>F117-Dead!C116+'Theoritical Daily Growth'!C118/'Theoritical Daily Growth'!E118</f>
        <v>10931.588758862745</v>
      </c>
      <c r="G118" s="259">
        <f>F118/Dead!B117</f>
        <v>218.63177517725489</v>
      </c>
      <c r="H118" s="255">
        <f>'Daily Feed Intake'!J116</f>
        <v>130</v>
      </c>
      <c r="I118" s="256">
        <f t="shared" si="38"/>
        <v>1.044019124131234</v>
      </c>
      <c r="J118" s="257">
        <v>1.2</v>
      </c>
      <c r="K118" s="258">
        <f>K117-Dead!E116+'Theoritical Daily Growth'!H118/'Theoritical Daily Growth'!J118</f>
        <v>12560.212517843263</v>
      </c>
      <c r="L118" s="259">
        <f>K118/Dead!D116</f>
        <v>251.20425035686526</v>
      </c>
      <c r="M118" s="255">
        <f>'Daily Feed Intake'!N116</f>
        <v>130</v>
      </c>
      <c r="N118" s="256">
        <f t="shared" si="39"/>
        <v>1.0508588150134917</v>
      </c>
      <c r="O118" s="257">
        <v>1.2</v>
      </c>
      <c r="P118" s="258">
        <f>P117-Dead!G116+'Theoritical Daily Growth'!M118/'Theoritical Daily Growth'!O118</f>
        <v>12479.167373330511</v>
      </c>
      <c r="Q118" s="259">
        <f>P118/Dead!F116</f>
        <v>249.58334746661021</v>
      </c>
      <c r="R118" s="260">
        <f t="shared" si="21"/>
        <v>239.80645766691012</v>
      </c>
      <c r="S118" s="255">
        <f>'Daily Feed Intake'!R116</f>
        <v>130</v>
      </c>
      <c r="T118" s="258">
        <f t="shared" si="22"/>
        <v>1.0997289325202881</v>
      </c>
      <c r="U118" s="261">
        <v>1.3</v>
      </c>
      <c r="V118" s="258">
        <f>V117-Dead!I116+'Theoritical Daily Growth'!S118/'Theoritical Daily Growth'!U118</f>
        <v>11921.094831257586</v>
      </c>
      <c r="W118" s="259">
        <f>V118/Dead!H116</f>
        <v>238.4218966251517</v>
      </c>
      <c r="X118" s="255">
        <f>'Daily Feed Intake'!V116</f>
        <v>130</v>
      </c>
      <c r="Y118" s="258">
        <f t="shared" si="23"/>
        <v>1.0856223396674021</v>
      </c>
      <c r="Z118" s="261">
        <v>1.2</v>
      </c>
      <c r="AA118" s="258">
        <f>AA117-Dead!K116+'Theoritical Daily Growth'!X118/'Theoritical Daily Growth'!Z118</f>
        <v>12083.031646913323</v>
      </c>
      <c r="AB118" s="259">
        <f>AA118/Dead!J116</f>
        <v>241.66063293826647</v>
      </c>
      <c r="AC118" s="255">
        <f>'Daily Feed Intake'!Z116</f>
        <v>130</v>
      </c>
      <c r="AD118" s="258">
        <f t="shared" si="24"/>
        <v>1.0587249791473874</v>
      </c>
      <c r="AE118" s="261">
        <v>1.2</v>
      </c>
      <c r="AF118" s="258">
        <f>AF117-Dead!M116+'Theoritical Daily Growth'!AC118/'Theoritical Daily Growth'!AE118</f>
        <v>12387.253974715728</v>
      </c>
      <c r="AG118" s="259">
        <f>AF118/Dead!L116</f>
        <v>247.74507949431455</v>
      </c>
      <c r="AH118" s="262">
        <f t="shared" si="25"/>
        <v>242.60920301924423</v>
      </c>
      <c r="AI118" s="255">
        <f>'Daily Feed Intake'!AH116</f>
        <v>130</v>
      </c>
      <c r="AJ118" s="258">
        <f t="shared" si="26"/>
        <v>1.0794619596216468</v>
      </c>
      <c r="AK118" s="261">
        <v>1.2</v>
      </c>
      <c r="AL118" s="258">
        <f>AL117-Dead!O116+'Theoritical Daily Growth'!AI118/'Theoritical Daily Growth'!AK118</f>
        <v>12151.370037059809</v>
      </c>
      <c r="AM118" s="259">
        <f>AL118/Dead!N116</f>
        <v>243.02740074119617</v>
      </c>
      <c r="AN118" s="255">
        <f>'Daily Feed Intake'!AL116</f>
        <v>130</v>
      </c>
      <c r="AO118" s="258">
        <f t="shared" si="27"/>
        <v>1.0620034508823859</v>
      </c>
      <c r="AP118" s="261">
        <v>1.2</v>
      </c>
      <c r="AQ118" s="258">
        <f>AQ117-Dead!Q116+'Theoritical Daily Growth'!AN118/'Theoritical Daily Growth'!AP118</f>
        <v>12349.348171089936</v>
      </c>
      <c r="AR118" s="259">
        <f>AQ118/Dead!P116</f>
        <v>246.98696342179872</v>
      </c>
      <c r="AS118" s="255">
        <f>'Daily Feed Intake'!AP116</f>
        <v>130</v>
      </c>
      <c r="AT118" s="258">
        <f t="shared" si="28"/>
        <v>1.1225847877095436</v>
      </c>
      <c r="AU118" s="261">
        <v>1.2</v>
      </c>
      <c r="AV118" s="258">
        <f>AV117-Dead!S116+'Theoritical Daily Growth'!AS118/'Theoritical Daily Growth'!AU118</f>
        <v>11688.750369381401</v>
      </c>
      <c r="AW118" s="259">
        <f>AV118/Dead!R116</f>
        <v>233.77500738762802</v>
      </c>
      <c r="AX118" s="262">
        <f t="shared" si="29"/>
        <v>241.26312385020765</v>
      </c>
      <c r="AY118" s="255">
        <f>'Daily Feed Intake'!AX116</f>
        <v>130</v>
      </c>
      <c r="AZ118" s="258">
        <f t="shared" si="30"/>
        <v>1.1342140829377301</v>
      </c>
      <c r="BA118" s="261">
        <v>1.2</v>
      </c>
      <c r="BB118" s="258">
        <f>BB117-Dead!U116+'Theoritical Daily Growth'!AY118/'Theoritical Daily Growth'!BA118</f>
        <v>11570.014329507067</v>
      </c>
      <c r="BC118" s="259">
        <f>BB118/Dead!T116</f>
        <v>231.40028659014132</v>
      </c>
      <c r="BD118" s="255">
        <f>'Daily Feed Intake'!AT116</f>
        <v>130</v>
      </c>
      <c r="BE118" s="258">
        <f t="shared" si="31"/>
        <v>1.1198832297267121</v>
      </c>
      <c r="BF118" s="261">
        <v>1.2</v>
      </c>
      <c r="BG118" s="258">
        <f>BG117-Dead!W116+'Theoritical Daily Growth'!BD118/'Theoritical Daily Growth'!BF118</f>
        <v>11716.686467768988</v>
      </c>
      <c r="BH118" s="259">
        <f>BG118/Dead!V116</f>
        <v>234.33372935537977</v>
      </c>
      <c r="BI118" s="255">
        <f>'Daily Feed Intake'!AX116</f>
        <v>130</v>
      </c>
      <c r="BJ118" s="258">
        <f t="shared" si="32"/>
        <v>1.0862732425594284</v>
      </c>
      <c r="BK118" s="261">
        <v>1.2</v>
      </c>
      <c r="BL118" s="258">
        <f>BL117-Dead!Y116+'Theoritical Daily Growth'!BI118/'Theoritical Daily Growth'!BK118</f>
        <v>12075.856319879502</v>
      </c>
      <c r="BM118" s="259">
        <f>BL118/Dead!X116</f>
        <v>241.51712639759003</v>
      </c>
      <c r="BN118" s="262">
        <f t="shared" si="33"/>
        <v>235.75038078103705</v>
      </c>
      <c r="BO118" s="255">
        <f>'Daily Feed Intake'!BB116</f>
        <v>130</v>
      </c>
      <c r="BP118" s="258">
        <f t="shared" si="34"/>
        <v>1.0992960762105366</v>
      </c>
      <c r="BQ118" s="261">
        <v>1.2</v>
      </c>
      <c r="BR118" s="258">
        <f>BR117-Dead!AA116+'Theoritical Daily Growth'!BO118/'Theoritical Daily Growth'!BQ118</f>
        <v>11934.082811866219</v>
      </c>
      <c r="BS118" s="259">
        <f>BR118/Dead!Z116</f>
        <v>238.68165623732438</v>
      </c>
      <c r="BT118" s="255">
        <f>'Daily Feed Intake'!BF116</f>
        <v>130</v>
      </c>
      <c r="BU118" s="258">
        <f t="shared" si="35"/>
        <v>1.1857681164793787</v>
      </c>
      <c r="BV118" s="261">
        <v>1.2</v>
      </c>
      <c r="BW118" s="258">
        <f>BW117-Dead!AC116+'Theoritical Daily Growth'!BT118/'Theoritical Daily Growth'!BV118</f>
        <v>11071.69102471555</v>
      </c>
      <c r="BX118" s="259">
        <f>BW118/Dead!AB116</f>
        <v>221.43382049431099</v>
      </c>
      <c r="BY118" s="255">
        <f>'Daily Feed Intake'!BJ116</f>
        <v>130</v>
      </c>
      <c r="BZ118" s="258">
        <f t="shared" si="36"/>
        <v>1.2984218482458298</v>
      </c>
      <c r="CA118" s="176">
        <v>1.35</v>
      </c>
      <c r="CB118" s="258">
        <f>CB117-Dead!AE117+'Theoritical Daily Growth'!BY118/'Theoritical Daily Growth'!CA118</f>
        <v>10108.450680145444</v>
      </c>
      <c r="CC118" s="259">
        <f>CB118/Dead!AD116</f>
        <v>202.16901360290888</v>
      </c>
      <c r="CD118" s="262">
        <f t="shared" si="37"/>
        <v>220.7614967781814</v>
      </c>
      <c r="CE118" s="263"/>
      <c r="CF118" s="263"/>
      <c r="CG118" s="263"/>
      <c r="CH118" s="263"/>
      <c r="CI118" s="263"/>
      <c r="CJ118" s="263"/>
      <c r="CK118" s="263"/>
      <c r="CL118" s="263"/>
      <c r="CM118" s="263"/>
      <c r="CN118" s="263"/>
      <c r="CO118" s="263"/>
      <c r="CP118" s="263"/>
      <c r="CQ118" s="263"/>
      <c r="CR118" s="263"/>
      <c r="CS118" s="263"/>
      <c r="CT118" s="263"/>
      <c r="CU118" s="263"/>
      <c r="CV118" s="263"/>
      <c r="CW118" s="263"/>
      <c r="CX118" s="263"/>
      <c r="CY118" s="263"/>
      <c r="CZ118" s="263"/>
      <c r="DA118" s="263"/>
      <c r="DB118" s="263"/>
      <c r="DC118" s="263"/>
      <c r="DD118" s="263"/>
      <c r="DE118" s="263"/>
      <c r="DF118" s="263"/>
      <c r="DG118" s="263"/>
      <c r="DH118" s="263"/>
      <c r="DI118" s="263"/>
      <c r="DJ118" s="263"/>
      <c r="DK118" s="263"/>
      <c r="DL118" s="263"/>
      <c r="DM118" s="263"/>
      <c r="DN118" s="263"/>
      <c r="DO118" s="263"/>
      <c r="DP118" s="263"/>
      <c r="DQ118" s="263"/>
      <c r="DR118" s="263"/>
      <c r="DS118" s="263"/>
      <c r="DT118" s="263"/>
      <c r="DU118" s="263"/>
      <c r="DV118" s="263"/>
      <c r="DW118" s="263"/>
      <c r="DX118" s="263"/>
      <c r="DY118" s="263"/>
      <c r="DZ118" s="263"/>
      <c r="EA118" s="263"/>
      <c r="EB118" s="263"/>
      <c r="EC118" s="263"/>
      <c r="ED118" s="263"/>
      <c r="EE118" s="263"/>
      <c r="EF118" s="263"/>
      <c r="EG118" s="263"/>
      <c r="EH118" s="263"/>
      <c r="EI118" s="263"/>
      <c r="EJ118" s="263"/>
      <c r="EK118" s="263"/>
      <c r="EL118" s="263"/>
      <c r="EM118" s="263"/>
      <c r="EN118" s="263"/>
      <c r="EO118" s="263"/>
      <c r="EP118" s="263"/>
      <c r="EQ118" s="263"/>
      <c r="ER118" s="263"/>
      <c r="ES118" s="263"/>
      <c r="ET118" s="263"/>
      <c r="EU118" s="263"/>
      <c r="EV118" s="263"/>
      <c r="EW118" s="263"/>
      <c r="EX118" s="263"/>
      <c r="EY118" s="263"/>
      <c r="EZ118" s="263"/>
      <c r="FA118" s="263"/>
      <c r="FB118" s="263"/>
      <c r="FC118" s="263"/>
      <c r="FD118" s="263"/>
      <c r="FE118" s="263"/>
      <c r="FF118" s="263"/>
      <c r="FG118" s="263"/>
      <c r="FH118" s="263"/>
      <c r="FI118" s="263"/>
      <c r="FJ118" s="263"/>
      <c r="FK118" s="263"/>
      <c r="FL118" s="263"/>
      <c r="FM118" s="263"/>
      <c r="FN118" s="263"/>
      <c r="FO118" s="263"/>
      <c r="FP118" s="263"/>
      <c r="FQ118" s="263"/>
      <c r="FR118" s="263"/>
      <c r="FS118" s="263"/>
      <c r="FT118" s="263"/>
      <c r="FU118" s="263"/>
      <c r="FV118" s="263"/>
      <c r="FW118" s="263"/>
      <c r="FX118" s="263"/>
      <c r="FY118" s="263"/>
      <c r="FZ118" s="263"/>
      <c r="GA118" s="263"/>
      <c r="GB118" s="263"/>
      <c r="GC118" s="263"/>
      <c r="GD118" s="263"/>
      <c r="GE118" s="263"/>
      <c r="GF118" s="263"/>
      <c r="GG118" s="263"/>
      <c r="GH118" s="263"/>
      <c r="GI118" s="263"/>
      <c r="GJ118" s="263"/>
      <c r="GK118" s="263"/>
      <c r="GL118" s="263"/>
      <c r="GM118" s="263"/>
      <c r="GN118" s="263"/>
      <c r="GO118" s="263"/>
      <c r="GP118" s="263"/>
      <c r="GQ118" s="263"/>
      <c r="GR118" s="263"/>
      <c r="GS118" s="263"/>
      <c r="GT118" s="263"/>
      <c r="GU118" s="263"/>
      <c r="GV118" s="263"/>
      <c r="GW118" s="263"/>
      <c r="GX118" s="263"/>
      <c r="GY118" s="263"/>
      <c r="GZ118" s="263"/>
      <c r="HA118" s="263"/>
      <c r="HB118" s="263"/>
      <c r="HC118" s="263"/>
      <c r="HD118" s="263"/>
      <c r="HE118" s="263"/>
      <c r="HF118" s="263"/>
      <c r="HG118" s="263"/>
      <c r="HH118" s="263"/>
      <c r="HI118" s="263"/>
      <c r="HJ118" s="263"/>
      <c r="HK118" s="263"/>
      <c r="HL118" s="263"/>
      <c r="HM118" s="263"/>
      <c r="HN118" s="263"/>
      <c r="HO118" s="263"/>
      <c r="HP118" s="263"/>
      <c r="HQ118" s="263"/>
      <c r="HR118" s="263"/>
      <c r="HS118" s="263"/>
      <c r="HT118" s="263"/>
      <c r="HU118" s="263"/>
      <c r="HV118" s="263"/>
      <c r="HW118" s="263"/>
      <c r="HX118" s="263"/>
      <c r="HY118" s="263"/>
      <c r="HZ118" s="263"/>
      <c r="IA118" s="263"/>
      <c r="IB118" s="263"/>
      <c r="IC118" s="263"/>
      <c r="ID118" s="263"/>
      <c r="IE118" s="263"/>
      <c r="IF118" s="263"/>
      <c r="IG118" s="263"/>
      <c r="IH118" s="263"/>
      <c r="II118" s="263"/>
      <c r="IJ118" s="263"/>
      <c r="IK118" s="263"/>
      <c r="IL118" s="263"/>
      <c r="IM118" s="263"/>
      <c r="IN118" s="263"/>
      <c r="IO118" s="263"/>
      <c r="IP118" s="263"/>
      <c r="IQ118" s="263"/>
      <c r="IR118" s="263"/>
      <c r="IS118" s="263"/>
      <c r="IT118" s="263"/>
      <c r="IU118" s="263"/>
      <c r="IV118" s="263"/>
      <c r="IW118" s="263"/>
      <c r="IX118" s="263"/>
      <c r="IY118" s="263"/>
      <c r="IZ118" s="263"/>
      <c r="JA118" s="263"/>
      <c r="JB118" s="263"/>
      <c r="JC118" s="263"/>
      <c r="JD118" s="263"/>
      <c r="JE118" s="263"/>
      <c r="JF118" s="263"/>
      <c r="JG118" s="263"/>
      <c r="JH118" s="263"/>
      <c r="JI118" s="263"/>
      <c r="JJ118" s="263"/>
      <c r="JK118" s="263"/>
      <c r="JL118" s="263"/>
      <c r="JM118" s="263"/>
      <c r="JN118" s="263"/>
      <c r="JO118" s="263"/>
      <c r="JP118" s="263"/>
      <c r="JQ118" s="263"/>
      <c r="JR118" s="263"/>
      <c r="JS118" s="263"/>
      <c r="JT118" s="263"/>
      <c r="JU118" s="263"/>
      <c r="JV118" s="263"/>
      <c r="JW118" s="263"/>
      <c r="JX118" s="263"/>
      <c r="JY118" s="263"/>
      <c r="JZ118" s="263"/>
      <c r="KA118" s="263"/>
      <c r="KB118" s="263"/>
      <c r="KC118" s="263"/>
      <c r="KD118" s="263"/>
      <c r="KE118" s="263"/>
      <c r="KF118" s="263"/>
      <c r="KG118" s="263"/>
      <c r="KH118" s="263"/>
      <c r="KI118" s="263"/>
      <c r="KJ118" s="263"/>
      <c r="KK118" s="263"/>
      <c r="KL118" s="263"/>
      <c r="KM118" s="263"/>
      <c r="KN118" s="263"/>
      <c r="KO118" s="263"/>
      <c r="KP118" s="263"/>
      <c r="KQ118" s="263"/>
      <c r="KR118" s="263"/>
      <c r="KS118" s="263"/>
      <c r="KT118" s="263"/>
      <c r="KU118" s="263"/>
      <c r="KV118" s="263"/>
      <c r="KW118" s="263"/>
      <c r="KX118" s="263"/>
      <c r="KY118" s="263"/>
      <c r="KZ118" s="263"/>
      <c r="LA118" s="263"/>
      <c r="LB118" s="263"/>
      <c r="LC118" s="263"/>
      <c r="LD118" s="263"/>
      <c r="LE118" s="263"/>
      <c r="LF118" s="263"/>
      <c r="LG118" s="263"/>
      <c r="LH118" s="263"/>
      <c r="LI118" s="263"/>
      <c r="LJ118" s="263"/>
      <c r="LK118" s="263"/>
      <c r="LL118" s="263"/>
      <c r="LM118" s="263"/>
      <c r="LN118" s="263"/>
      <c r="LO118" s="263"/>
      <c r="LP118" s="263"/>
      <c r="LQ118" s="263"/>
      <c r="LR118" s="263"/>
      <c r="LS118" s="263"/>
      <c r="LT118" s="263"/>
      <c r="LU118" s="263"/>
      <c r="LV118" s="263"/>
      <c r="LW118" s="263"/>
      <c r="LX118" s="263"/>
      <c r="LY118" s="263"/>
      <c r="LZ118" s="263"/>
      <c r="MA118" s="263"/>
      <c r="MB118" s="263"/>
      <c r="MC118" s="263"/>
      <c r="MD118" s="263"/>
      <c r="ME118" s="263"/>
      <c r="MF118" s="263"/>
      <c r="MG118" s="263"/>
      <c r="MH118" s="263"/>
      <c r="MI118" s="263"/>
      <c r="MJ118" s="263"/>
      <c r="MK118" s="263"/>
      <c r="ML118" s="263"/>
      <c r="MM118" s="263"/>
      <c r="MN118" s="263"/>
      <c r="MO118" s="263"/>
      <c r="MP118" s="263"/>
      <c r="MQ118" s="263"/>
      <c r="MR118" s="263"/>
      <c r="MS118" s="263"/>
      <c r="MT118" s="263"/>
      <c r="MU118" s="263"/>
      <c r="MV118" s="263"/>
      <c r="MW118" s="263"/>
      <c r="MX118" s="263"/>
      <c r="MY118" s="263"/>
      <c r="MZ118" s="263"/>
      <c r="NA118" s="263"/>
      <c r="NB118" s="263"/>
      <c r="NC118" s="263"/>
      <c r="ND118" s="263"/>
      <c r="NE118" s="263"/>
      <c r="NF118" s="263"/>
      <c r="NG118" s="263"/>
      <c r="NH118" s="263"/>
      <c r="NI118" s="263"/>
      <c r="NJ118" s="263"/>
      <c r="NK118" s="263"/>
      <c r="NL118" s="263"/>
      <c r="NM118" s="263"/>
      <c r="NN118" s="263"/>
      <c r="NO118" s="263"/>
      <c r="NP118" s="263"/>
      <c r="NQ118" s="263"/>
      <c r="NR118" s="263"/>
      <c r="NS118" s="263"/>
      <c r="NT118" s="263"/>
      <c r="NU118" s="263"/>
      <c r="NV118" s="263"/>
      <c r="NW118" s="263"/>
      <c r="NX118" s="263"/>
      <c r="NY118" s="263"/>
      <c r="NZ118" s="263"/>
      <c r="OA118" s="263"/>
      <c r="OB118" s="263"/>
      <c r="OC118" s="263"/>
      <c r="OD118" s="263"/>
      <c r="OE118" s="263"/>
      <c r="OF118" s="263"/>
      <c r="OG118" s="263"/>
      <c r="OH118" s="263"/>
      <c r="OI118" s="263"/>
      <c r="OJ118" s="263"/>
      <c r="OK118" s="263"/>
      <c r="OL118" s="263"/>
      <c r="OM118" s="263"/>
      <c r="ON118" s="263"/>
      <c r="OO118" s="263"/>
      <c r="OP118" s="263"/>
      <c r="OQ118" s="263"/>
      <c r="OR118" s="263"/>
      <c r="OS118" s="263"/>
      <c r="OT118" s="263"/>
      <c r="OU118" s="263"/>
      <c r="OV118" s="263"/>
      <c r="OW118" s="263"/>
      <c r="OX118" s="263"/>
      <c r="OY118" s="263"/>
      <c r="OZ118" s="263"/>
      <c r="PA118" s="263"/>
      <c r="PB118" s="263"/>
      <c r="PC118" s="263"/>
      <c r="PD118" s="263"/>
      <c r="PE118" s="263"/>
      <c r="PF118" s="263"/>
      <c r="PG118" s="263"/>
      <c r="PH118" s="263"/>
      <c r="PI118" s="263"/>
      <c r="PJ118" s="263"/>
      <c r="PK118" s="263"/>
      <c r="PL118" s="263"/>
      <c r="PM118" s="263"/>
      <c r="PN118" s="263"/>
      <c r="PO118" s="263"/>
      <c r="PP118" s="263"/>
      <c r="PQ118" s="263"/>
      <c r="PR118" s="263"/>
      <c r="PS118" s="263"/>
      <c r="PT118" s="263"/>
      <c r="PU118" s="263"/>
      <c r="PV118" s="263"/>
      <c r="PW118" s="263"/>
      <c r="PX118" s="263"/>
      <c r="PY118" s="263"/>
      <c r="PZ118" s="263"/>
      <c r="QA118" s="263"/>
      <c r="QB118" s="263"/>
      <c r="QC118" s="263"/>
      <c r="QD118" s="263"/>
      <c r="QE118" s="263"/>
      <c r="QF118" s="263"/>
      <c r="QG118" s="263"/>
      <c r="QH118" s="263"/>
      <c r="QI118" s="263"/>
      <c r="QJ118" s="263"/>
      <c r="QK118" s="263"/>
      <c r="QL118" s="263"/>
      <c r="QM118" s="263"/>
      <c r="QN118" s="263"/>
      <c r="QO118" s="263"/>
      <c r="QP118" s="263"/>
      <c r="QQ118" s="263"/>
      <c r="QR118" s="263"/>
      <c r="QS118" s="263"/>
      <c r="QT118" s="263"/>
      <c r="QU118" s="263"/>
      <c r="QV118" s="263"/>
      <c r="QW118" s="263"/>
      <c r="QX118" s="263"/>
      <c r="QY118" s="263"/>
      <c r="QZ118" s="263"/>
      <c r="RA118" s="263"/>
      <c r="RB118" s="263"/>
      <c r="RC118" s="263"/>
      <c r="RD118" s="263"/>
      <c r="RE118" s="263"/>
      <c r="RF118" s="263"/>
      <c r="RG118" s="263"/>
      <c r="RH118" s="263"/>
      <c r="RI118" s="263"/>
      <c r="RJ118" s="263"/>
      <c r="RK118" s="263"/>
      <c r="RL118" s="263"/>
      <c r="RM118" s="263"/>
      <c r="RN118" s="263"/>
      <c r="RO118" s="263"/>
      <c r="RP118" s="263"/>
      <c r="RQ118" s="263"/>
      <c r="RR118" s="263"/>
      <c r="RS118" s="263"/>
      <c r="RT118" s="263"/>
      <c r="RU118" s="263"/>
      <c r="RV118" s="263"/>
      <c r="RW118" s="263"/>
      <c r="RX118" s="263"/>
      <c r="RY118" s="263"/>
      <c r="RZ118" s="263"/>
      <c r="SA118" s="263"/>
      <c r="SB118" s="263"/>
      <c r="SC118" s="263"/>
      <c r="SD118" s="263"/>
      <c r="SE118" s="263"/>
      <c r="SF118" s="263"/>
      <c r="SG118" s="263"/>
      <c r="SH118" s="263"/>
      <c r="SI118" s="263"/>
      <c r="SJ118" s="263"/>
      <c r="SK118" s="263"/>
      <c r="SL118" s="263"/>
      <c r="SM118" s="263"/>
      <c r="SN118" s="263"/>
      <c r="SO118" s="263"/>
      <c r="SP118" s="263"/>
      <c r="SQ118" s="263"/>
      <c r="SR118" s="263"/>
      <c r="SS118" s="263"/>
      <c r="ST118" s="263"/>
      <c r="SU118" s="263"/>
      <c r="SV118" s="263"/>
      <c r="SW118" s="263"/>
      <c r="SX118" s="263"/>
      <c r="SY118" s="263"/>
      <c r="SZ118" s="263"/>
      <c r="TA118" s="263"/>
      <c r="TB118" s="263"/>
      <c r="TC118" s="263"/>
      <c r="TD118" s="263"/>
      <c r="TE118" s="263"/>
      <c r="TF118" s="263"/>
      <c r="TG118" s="263"/>
      <c r="TH118" s="263"/>
      <c r="TI118" s="263"/>
      <c r="TJ118" s="263"/>
      <c r="TK118" s="263"/>
      <c r="TL118" s="263"/>
      <c r="TM118" s="263"/>
      <c r="TN118" s="263"/>
      <c r="TO118" s="263"/>
      <c r="TP118" s="263"/>
      <c r="TQ118" s="263"/>
      <c r="TR118" s="263"/>
      <c r="TS118" s="263"/>
      <c r="TT118" s="263"/>
      <c r="TU118" s="263"/>
      <c r="TV118" s="263"/>
      <c r="TW118" s="263"/>
      <c r="TX118" s="263"/>
      <c r="TY118" s="263"/>
      <c r="TZ118" s="263"/>
      <c r="UA118" s="263"/>
      <c r="UB118" s="263"/>
      <c r="UC118" s="263"/>
      <c r="UD118" s="263"/>
      <c r="UE118" s="263"/>
      <c r="UF118" s="263"/>
      <c r="UG118" s="263"/>
      <c r="UH118" s="263"/>
      <c r="UI118" s="263"/>
      <c r="UJ118" s="263"/>
      <c r="UK118" s="263"/>
      <c r="UL118" s="263"/>
      <c r="UM118" s="263"/>
      <c r="UN118" s="263"/>
      <c r="UO118" s="263"/>
      <c r="UP118" s="263"/>
      <c r="UQ118" s="263"/>
      <c r="UR118" s="263"/>
      <c r="US118" s="263"/>
      <c r="UT118" s="263"/>
      <c r="UU118" s="263"/>
      <c r="UV118" s="263"/>
      <c r="UW118" s="263"/>
      <c r="UX118" s="263"/>
      <c r="UY118" s="263"/>
      <c r="UZ118" s="263"/>
      <c r="VA118" s="263"/>
      <c r="VB118" s="263"/>
      <c r="VC118" s="263"/>
      <c r="VD118" s="263"/>
      <c r="VE118" s="263"/>
      <c r="VF118" s="263"/>
      <c r="VG118" s="263"/>
      <c r="VH118" s="263"/>
      <c r="VI118" s="263"/>
      <c r="VJ118" s="263"/>
      <c r="VK118" s="263"/>
      <c r="VL118" s="263"/>
      <c r="VM118" s="263"/>
      <c r="VN118" s="263"/>
      <c r="VO118" s="263"/>
      <c r="VP118" s="263"/>
      <c r="VQ118" s="263"/>
      <c r="VR118" s="263"/>
      <c r="VS118" s="263"/>
      <c r="VT118" s="263"/>
      <c r="VU118" s="263"/>
      <c r="VV118" s="263"/>
      <c r="VW118" s="263"/>
      <c r="VX118" s="263"/>
      <c r="VY118" s="263"/>
      <c r="VZ118" s="263"/>
      <c r="WA118" s="263"/>
      <c r="WB118" s="263"/>
      <c r="WC118" s="263"/>
      <c r="WD118" s="263"/>
      <c r="WE118" s="263"/>
      <c r="WF118" s="263"/>
      <c r="WG118" s="263"/>
      <c r="WH118" s="263"/>
      <c r="WI118" s="263"/>
      <c r="WJ118" s="263"/>
      <c r="WK118" s="263"/>
      <c r="WL118" s="263"/>
      <c r="WM118" s="263"/>
      <c r="WN118" s="263"/>
      <c r="WO118" s="263"/>
      <c r="WP118" s="263"/>
      <c r="WQ118" s="263"/>
      <c r="WR118" s="263"/>
      <c r="WS118" s="263"/>
      <c r="WT118" s="263"/>
      <c r="WU118" s="263"/>
      <c r="WV118" s="263"/>
      <c r="WW118" s="263"/>
      <c r="WX118" s="263"/>
      <c r="WY118" s="263"/>
      <c r="WZ118" s="263"/>
      <c r="XA118" s="263"/>
      <c r="XB118" s="263"/>
      <c r="XC118" s="263"/>
      <c r="XD118" s="263"/>
      <c r="XE118" s="263"/>
      <c r="XF118" s="263"/>
      <c r="XG118" s="263"/>
      <c r="XH118" s="263"/>
      <c r="XI118" s="263"/>
      <c r="XJ118" s="263"/>
      <c r="XK118" s="263"/>
      <c r="XL118" s="263"/>
      <c r="XM118" s="263"/>
      <c r="XN118" s="263"/>
      <c r="XO118" s="263"/>
      <c r="XP118" s="263"/>
      <c r="XQ118" s="263"/>
      <c r="XR118" s="263"/>
      <c r="XS118" s="263"/>
      <c r="XT118" s="263"/>
      <c r="XU118" s="263"/>
      <c r="XV118" s="263"/>
      <c r="XW118" s="263"/>
      <c r="XX118" s="263"/>
      <c r="XY118" s="263"/>
      <c r="XZ118" s="263"/>
      <c r="YA118" s="263"/>
      <c r="YB118" s="263"/>
      <c r="YC118" s="263"/>
      <c r="YD118" s="263"/>
      <c r="YE118" s="263"/>
      <c r="YF118" s="263"/>
      <c r="YG118" s="263"/>
      <c r="YH118" s="263"/>
      <c r="YI118" s="263"/>
      <c r="YJ118" s="263"/>
      <c r="YK118" s="263"/>
      <c r="YL118" s="263"/>
      <c r="YM118" s="263"/>
      <c r="YN118" s="263"/>
      <c r="YO118" s="263"/>
      <c r="YP118" s="263"/>
      <c r="YQ118" s="263"/>
      <c r="YR118" s="263"/>
      <c r="YS118" s="263"/>
      <c r="YT118" s="263"/>
      <c r="YU118" s="263"/>
      <c r="YV118" s="263"/>
      <c r="YW118" s="263"/>
      <c r="YX118" s="263"/>
      <c r="YY118" s="263"/>
      <c r="YZ118" s="263"/>
      <c r="ZA118" s="263"/>
      <c r="ZB118" s="263"/>
      <c r="ZC118" s="263"/>
      <c r="ZD118" s="263"/>
      <c r="ZE118" s="263"/>
      <c r="ZF118" s="263"/>
      <c r="ZG118" s="263"/>
      <c r="ZH118" s="263"/>
      <c r="ZI118" s="263"/>
      <c r="ZJ118" s="263"/>
      <c r="ZK118" s="263"/>
      <c r="ZL118" s="263"/>
      <c r="ZM118" s="263"/>
      <c r="ZN118" s="263"/>
      <c r="ZO118" s="263"/>
      <c r="ZP118" s="263"/>
      <c r="ZQ118" s="263"/>
      <c r="ZR118" s="263"/>
      <c r="ZS118" s="263"/>
      <c r="ZT118" s="263"/>
      <c r="ZU118" s="263"/>
      <c r="ZV118" s="263"/>
      <c r="ZW118" s="263"/>
      <c r="ZX118" s="263"/>
      <c r="ZY118" s="263"/>
      <c r="ZZ118" s="263"/>
      <c r="AAA118" s="263"/>
      <c r="AAB118" s="263"/>
      <c r="AAC118" s="263"/>
      <c r="AAD118" s="263"/>
      <c r="AAE118" s="263"/>
      <c r="AAF118" s="263"/>
      <c r="AAG118" s="263"/>
      <c r="AAH118" s="263"/>
      <c r="AAI118" s="263"/>
      <c r="AAJ118" s="263"/>
      <c r="AAK118" s="263"/>
      <c r="AAL118" s="263"/>
      <c r="AAM118" s="263"/>
      <c r="AAN118" s="263"/>
      <c r="AAO118" s="263"/>
      <c r="AAP118" s="263"/>
      <c r="AAQ118" s="263"/>
      <c r="AAR118" s="263"/>
      <c r="AAS118" s="263"/>
      <c r="AAT118" s="263"/>
      <c r="AAU118" s="263"/>
      <c r="AAV118" s="263"/>
      <c r="AAW118" s="263"/>
      <c r="AAX118" s="263"/>
      <c r="AAY118" s="263"/>
      <c r="AAZ118" s="263"/>
      <c r="ABA118" s="263"/>
      <c r="ABB118" s="263"/>
      <c r="ABC118" s="263"/>
      <c r="ABD118" s="263"/>
      <c r="ABE118" s="263"/>
      <c r="ABF118" s="263"/>
      <c r="ABG118" s="263"/>
      <c r="ABH118" s="263"/>
      <c r="ABI118" s="263"/>
      <c r="ABJ118" s="263"/>
      <c r="ABK118" s="263"/>
      <c r="ABL118" s="263"/>
      <c r="ABM118" s="263"/>
      <c r="ABN118" s="263"/>
      <c r="ABO118" s="263"/>
      <c r="ABP118" s="263"/>
      <c r="ABQ118" s="263"/>
      <c r="ABR118" s="263"/>
      <c r="ABS118" s="263"/>
      <c r="ABT118" s="263"/>
      <c r="ABU118" s="263"/>
      <c r="ABV118" s="263"/>
      <c r="ABW118" s="263"/>
      <c r="ABX118" s="263"/>
      <c r="ABY118" s="263"/>
      <c r="ABZ118" s="263"/>
      <c r="ACA118" s="263"/>
      <c r="ACB118" s="263"/>
      <c r="ACC118" s="263"/>
      <c r="ACD118" s="263"/>
      <c r="ACE118" s="263"/>
      <c r="ACF118" s="263"/>
      <c r="ACG118" s="263"/>
      <c r="ACH118" s="263"/>
      <c r="ACI118" s="263"/>
      <c r="ACJ118" s="263"/>
      <c r="ACK118" s="263"/>
      <c r="ACL118" s="263"/>
      <c r="ACM118" s="263"/>
      <c r="ACN118" s="263"/>
      <c r="ACO118" s="263"/>
      <c r="ACP118" s="263"/>
      <c r="ACQ118" s="263"/>
      <c r="ACR118" s="263"/>
      <c r="ACS118" s="263"/>
      <c r="ACT118" s="263"/>
      <c r="ACU118" s="263"/>
      <c r="ACV118" s="263"/>
      <c r="ACW118" s="263"/>
      <c r="ACX118" s="263"/>
      <c r="ACY118" s="263"/>
      <c r="ACZ118" s="263"/>
      <c r="ADA118" s="263"/>
      <c r="ADB118" s="263"/>
      <c r="ADC118" s="263"/>
      <c r="ADD118" s="263"/>
      <c r="ADE118" s="263"/>
      <c r="ADF118" s="263"/>
      <c r="ADG118" s="263"/>
      <c r="ADH118" s="263"/>
      <c r="ADI118" s="263"/>
      <c r="ADJ118" s="263"/>
      <c r="ADK118" s="263"/>
      <c r="ADL118" s="263"/>
      <c r="ADM118" s="263"/>
      <c r="ADN118" s="263"/>
      <c r="ADO118" s="263"/>
      <c r="ADP118" s="263"/>
      <c r="ADQ118" s="263"/>
      <c r="ADR118" s="263"/>
      <c r="ADS118" s="263"/>
      <c r="ADT118" s="263"/>
      <c r="ADU118" s="263"/>
      <c r="ADV118" s="263"/>
      <c r="ADW118" s="263"/>
      <c r="ADX118" s="263"/>
      <c r="ADY118" s="263"/>
      <c r="ADZ118" s="263"/>
      <c r="AEA118" s="263"/>
      <c r="AEB118" s="263"/>
      <c r="AEC118" s="263"/>
      <c r="AED118" s="263"/>
      <c r="AEE118" s="263"/>
      <c r="AEF118" s="263"/>
      <c r="AEG118" s="263"/>
      <c r="AEH118" s="263"/>
      <c r="AEI118" s="263"/>
      <c r="AEJ118" s="263"/>
      <c r="AEK118" s="263"/>
      <c r="AEL118" s="263"/>
      <c r="AEM118" s="263"/>
      <c r="AEN118" s="263"/>
      <c r="AEO118" s="263"/>
      <c r="AEP118" s="263"/>
      <c r="AEQ118" s="263"/>
      <c r="AER118" s="263"/>
      <c r="AES118" s="263"/>
      <c r="AET118" s="263"/>
      <c r="AEU118" s="263"/>
      <c r="AEV118" s="263"/>
      <c r="AEW118" s="263"/>
      <c r="AEX118" s="263"/>
      <c r="AEY118" s="263"/>
      <c r="AEZ118" s="263"/>
      <c r="AFA118" s="263"/>
      <c r="AFB118" s="263"/>
      <c r="AFC118" s="263"/>
      <c r="AFD118" s="263"/>
      <c r="AFE118" s="263"/>
      <c r="AFF118" s="263"/>
      <c r="AFG118" s="263"/>
      <c r="AFH118" s="263"/>
      <c r="AFI118" s="263"/>
      <c r="AFJ118" s="263"/>
      <c r="AFK118" s="263"/>
      <c r="AFL118" s="263"/>
      <c r="AFM118" s="263"/>
      <c r="AFN118" s="263"/>
      <c r="AFO118" s="263"/>
      <c r="AFP118" s="263"/>
      <c r="AFQ118" s="263"/>
      <c r="AFR118" s="263"/>
      <c r="AFS118" s="263"/>
      <c r="AFT118" s="263"/>
      <c r="AFU118" s="263"/>
      <c r="AFV118" s="263"/>
      <c r="AFW118" s="263"/>
      <c r="AFX118" s="263"/>
      <c r="AFY118" s="263"/>
      <c r="AFZ118" s="263"/>
      <c r="AGA118" s="263"/>
      <c r="AGB118" s="263"/>
      <c r="AGC118" s="263"/>
      <c r="AGD118" s="263"/>
      <c r="AGE118" s="263"/>
      <c r="AGF118" s="263"/>
      <c r="AGG118" s="263"/>
      <c r="AGH118" s="263"/>
      <c r="AGI118" s="263"/>
      <c r="AGJ118" s="263"/>
      <c r="AGK118" s="263"/>
      <c r="AGL118" s="263"/>
      <c r="AGM118" s="263"/>
      <c r="AGN118" s="263"/>
      <c r="AGO118" s="263"/>
      <c r="AGP118" s="263"/>
      <c r="AGQ118" s="263"/>
      <c r="AGR118" s="263"/>
      <c r="AGS118" s="263"/>
      <c r="AGT118" s="263"/>
      <c r="AGU118" s="263"/>
      <c r="AGV118" s="263"/>
      <c r="AGW118" s="263"/>
      <c r="AGX118" s="263"/>
      <c r="AGY118" s="263"/>
      <c r="AGZ118" s="263"/>
      <c r="AHA118" s="263"/>
      <c r="AHB118" s="263"/>
      <c r="AHC118" s="263"/>
      <c r="AHD118" s="263"/>
      <c r="AHE118" s="263"/>
      <c r="AHF118" s="263"/>
      <c r="AHG118" s="263"/>
      <c r="AHH118" s="263"/>
      <c r="AHI118" s="263"/>
      <c r="AHJ118" s="263"/>
      <c r="AHK118" s="263"/>
      <c r="AHL118" s="263"/>
      <c r="AHM118" s="263"/>
      <c r="AHN118" s="263"/>
      <c r="AHO118" s="263"/>
      <c r="AHP118" s="263"/>
    </row>
    <row r="119" spans="1:900" x14ac:dyDescent="0.45">
      <c r="A119" s="18">
        <v>44284</v>
      </c>
      <c r="B119" s="16">
        <v>110</v>
      </c>
      <c r="C119" s="20">
        <f>'Daily Feed Intake'!F117</f>
        <v>129.91435234259063</v>
      </c>
      <c r="D119" s="174">
        <f t="shared" si="20"/>
        <v>1.1884306591506477</v>
      </c>
      <c r="E119" s="170">
        <v>1.35</v>
      </c>
      <c r="F119" s="175">
        <f>F118-Dead!C117+'Theoritical Daily Growth'!C119/'Theoritical Daily Growth'!E119</f>
        <v>11027.821612449849</v>
      </c>
      <c r="G119" s="21">
        <f>F119/Dead!B118</f>
        <v>220.55643224899697</v>
      </c>
      <c r="H119" s="20">
        <f>'Daily Feed Intake'!J117</f>
        <v>130</v>
      </c>
      <c r="I119" s="174">
        <f t="shared" si="38"/>
        <v>1.0350143344733991</v>
      </c>
      <c r="J119" s="170">
        <v>1.2</v>
      </c>
      <c r="K119" s="175">
        <f>K118-Dead!E117+'Theoritical Daily Growth'!H119/'Theoritical Daily Growth'!J119</f>
        <v>12668.545851176597</v>
      </c>
      <c r="L119" s="21">
        <f>K119/Dead!D117</f>
        <v>253.37091702353194</v>
      </c>
      <c r="M119" s="20">
        <f>'Daily Feed Intake'!N117</f>
        <v>130</v>
      </c>
      <c r="N119" s="174">
        <f t="shared" si="39"/>
        <v>1.0417361680541741</v>
      </c>
      <c r="O119" s="170">
        <v>1.2</v>
      </c>
      <c r="P119" s="175">
        <f>P118-Dead!G117+'Theoritical Daily Growth'!M119/'Theoritical Daily Growth'!O119</f>
        <v>12587.500706663845</v>
      </c>
      <c r="Q119" s="21">
        <f>P119/Dead!F117</f>
        <v>251.75001413327689</v>
      </c>
      <c r="R119" s="19">
        <f t="shared" si="21"/>
        <v>241.89245446860193</v>
      </c>
      <c r="S119" s="20">
        <f>'Daily Feed Intake'!R117</f>
        <v>130</v>
      </c>
      <c r="T119" s="175">
        <f t="shared" si="22"/>
        <v>1.0905038659631734</v>
      </c>
      <c r="U119" s="176">
        <v>1.3</v>
      </c>
      <c r="V119" s="175">
        <f>V118-Dead!I117+'Theoritical Daily Growth'!S119/'Theoritical Daily Growth'!U119</f>
        <v>12021.094831257586</v>
      </c>
      <c r="W119" s="21">
        <f>V119/Dead!H117</f>
        <v>240.4218966251517</v>
      </c>
      <c r="X119" s="20">
        <f>'Daily Feed Intake'!V117</f>
        <v>129.91755127280223</v>
      </c>
      <c r="Y119" s="175">
        <f t="shared" si="23"/>
        <v>1.0752065795175698</v>
      </c>
      <c r="Z119" s="176">
        <v>1.2</v>
      </c>
      <c r="AA119" s="175">
        <f>AA118-Dead!K117+'Theoritical Daily Growth'!X119/'Theoritical Daily Growth'!Z119</f>
        <v>12191.296272973992</v>
      </c>
      <c r="AB119" s="21">
        <f>AA119/Dead!J117</f>
        <v>243.82592545947983</v>
      </c>
      <c r="AC119" s="20">
        <f>'Daily Feed Intake'!Z117</f>
        <v>130</v>
      </c>
      <c r="AD119" s="175">
        <f t="shared" si="24"/>
        <v>1.049465848244896</v>
      </c>
      <c r="AE119" s="176">
        <v>1.2</v>
      </c>
      <c r="AF119" s="175">
        <f>AF118-Dead!M117+'Theoritical Daily Growth'!AC119/'Theoritical Daily Growth'!AE119</f>
        <v>12495.587308049062</v>
      </c>
      <c r="AG119" s="21">
        <f>AF119/Dead!L117</f>
        <v>249.91174616098124</v>
      </c>
      <c r="AH119" s="72">
        <f t="shared" si="25"/>
        <v>244.71985608187092</v>
      </c>
      <c r="AI119" s="20">
        <f>'Daily Feed Intake'!AH117</f>
        <v>129.79499948765243</v>
      </c>
      <c r="AJ119" s="175">
        <f t="shared" si="26"/>
        <v>1.0681511557281003</v>
      </c>
      <c r="AK119" s="176">
        <v>1.2</v>
      </c>
      <c r="AL119" s="175">
        <f>AL118-Dead!O117+'Theoritical Daily Growth'!AI119/'Theoritical Daily Growth'!AK119</f>
        <v>12259.532536632852</v>
      </c>
      <c r="AM119" s="21">
        <f>AL119/Dead!N117</f>
        <v>245.19065073265705</v>
      </c>
      <c r="AN119" s="20">
        <f>'Daily Feed Intake'!AL117</f>
        <v>129.29274823240087</v>
      </c>
      <c r="AO119" s="175">
        <f t="shared" si="27"/>
        <v>1.0469601021945247</v>
      </c>
      <c r="AP119" s="176">
        <v>1.2</v>
      </c>
      <c r="AQ119" s="175">
        <f>AQ118-Dead!Q117+'Theoritical Daily Growth'!AN119/'Theoritical Daily Growth'!AP119</f>
        <v>12457.092127950271</v>
      </c>
      <c r="AR119" s="21">
        <f>AQ119/Dead!P117</f>
        <v>249.14184255900543</v>
      </c>
      <c r="AS119" s="20">
        <f>'Daily Feed Intake'!AP117</f>
        <v>121.29095203861559</v>
      </c>
      <c r="AT119" s="175">
        <f t="shared" si="28"/>
        <v>1.0376725330394287</v>
      </c>
      <c r="AU119" s="176">
        <v>1.2</v>
      </c>
      <c r="AV119" s="175">
        <f>AV118-Dead!S117+'Theoritical Daily Growth'!AS119/'Theoritical Daily Growth'!AU119</f>
        <v>11789.826162746915</v>
      </c>
      <c r="AW119" s="21">
        <f>AV119/Dead!R117</f>
        <v>235.79652325493828</v>
      </c>
      <c r="AX119" s="72">
        <f t="shared" si="29"/>
        <v>243.37633884886691</v>
      </c>
      <c r="AY119" s="20">
        <f>'Daily Feed Intake'!AX117</f>
        <v>124.91629865461641</v>
      </c>
      <c r="AZ119" s="175">
        <f t="shared" si="30"/>
        <v>1.0796555224313054</v>
      </c>
      <c r="BA119" s="176">
        <v>1.2</v>
      </c>
      <c r="BB119" s="175">
        <f>BB118-Dead!U117+'Theoritical Daily Growth'!AY119/'Theoritical Daily Growth'!BA119</f>
        <v>11674.11124505258</v>
      </c>
      <c r="BC119" s="21">
        <f>BB119/Dead!T117</f>
        <v>233.48222490105161</v>
      </c>
      <c r="BD119" s="20">
        <f>'Daily Feed Intake'!AT117</f>
        <v>129.83567834035125</v>
      </c>
      <c r="BE119" s="175">
        <f t="shared" si="31"/>
        <v>1.1081262496654798</v>
      </c>
      <c r="BF119" s="176">
        <v>1.2</v>
      </c>
      <c r="BG119" s="175">
        <f>BG118-Dead!W117+'Theoritical Daily Growth'!BD119/'Theoritical Daily Growth'!BF119</f>
        <v>11824.882866385948</v>
      </c>
      <c r="BH119" s="21">
        <f>BG119/Dead!V117</f>
        <v>236.49765732771894</v>
      </c>
      <c r="BI119" s="20">
        <f>'Daily Feed Intake'!AX117</f>
        <v>124.91629865461641</v>
      </c>
      <c r="BJ119" s="175">
        <f t="shared" si="32"/>
        <v>1.0344301500919388</v>
      </c>
      <c r="BK119" s="176">
        <v>1.2</v>
      </c>
      <c r="BL119" s="175">
        <f>BL118-Dead!Y117+'Theoritical Daily Growth'!BI119/'Theoritical Daily Growth'!BK119</f>
        <v>12179.953235425015</v>
      </c>
      <c r="BM119" s="21">
        <f>BL119/Dead!X117</f>
        <v>243.59906470850029</v>
      </c>
      <c r="BN119" s="72">
        <f t="shared" si="33"/>
        <v>237.85964897909025</v>
      </c>
      <c r="BO119" s="20">
        <f>'Daily Feed Intake'!BB117</f>
        <v>119.74633185521296</v>
      </c>
      <c r="BP119" s="175">
        <f t="shared" si="34"/>
        <v>1.0033978626002793</v>
      </c>
      <c r="BQ119" s="176">
        <v>1.2</v>
      </c>
      <c r="BR119" s="175">
        <f>BR118-Dead!AA117+'Theoritical Daily Growth'!BO119/'Theoritical Daily Growth'!BQ119</f>
        <v>12033.871421745564</v>
      </c>
      <c r="BS119" s="21">
        <f>BR119/Dead!Z117</f>
        <v>240.67742843491126</v>
      </c>
      <c r="BT119" s="20">
        <f>'Daily Feed Intake'!BF117</f>
        <v>117.46659276064761</v>
      </c>
      <c r="BU119" s="175">
        <f t="shared" si="35"/>
        <v>1.0609634291493923</v>
      </c>
      <c r="BV119" s="176">
        <v>1.2</v>
      </c>
      <c r="BW119" s="175">
        <f>BW118-Dead!AC117+'Theoritical Daily Growth'!BT119/'Theoritical Daily Growth'!BV119</f>
        <v>11169.57985201609</v>
      </c>
      <c r="BX119" s="21">
        <f>BW119/Dead!AB117</f>
        <v>223.39159704032178</v>
      </c>
      <c r="BY119" s="20">
        <f>'Daily Feed Intake'!BJ117</f>
        <v>114.39255542951429</v>
      </c>
      <c r="BZ119" s="175">
        <f t="shared" si="36"/>
        <v>1.1316527037540869</v>
      </c>
      <c r="CA119" s="176">
        <v>1.35</v>
      </c>
      <c r="CB119" s="175">
        <f>CB118-Dead!AE118+'Theoritical Daily Growth'!BY119/'Theoritical Daily Growth'!CA119</f>
        <v>10193.18590638953</v>
      </c>
      <c r="CC119" s="21">
        <f>CB119/Dead!AD117</f>
        <v>203.86371812779061</v>
      </c>
      <c r="CD119" s="72">
        <f t="shared" si="37"/>
        <v>222.64424786767458</v>
      </c>
    </row>
    <row r="120" spans="1:900" x14ac:dyDescent="0.45">
      <c r="A120" s="18">
        <v>44285</v>
      </c>
      <c r="B120" s="16">
        <v>111</v>
      </c>
      <c r="C120" s="20">
        <f>'Daily Feed Intake'!F118</f>
        <v>129.08999364002543</v>
      </c>
      <c r="D120" s="174">
        <f t="shared" si="20"/>
        <v>1.170584709987414</v>
      </c>
      <c r="E120" s="170">
        <v>1.35</v>
      </c>
      <c r="F120" s="175">
        <f>F119-Dead!C118+'Theoritical Daily Growth'!C120/'Theoritical Daily Growth'!E120</f>
        <v>11123.443829960979</v>
      </c>
      <c r="G120" s="21">
        <f>F120/Dead!B119</f>
        <v>222.46887659921958</v>
      </c>
      <c r="H120" s="20">
        <f>'Daily Feed Intake'!J118</f>
        <v>130</v>
      </c>
      <c r="I120" s="174">
        <f t="shared" si="38"/>
        <v>1.0261635512644587</v>
      </c>
      <c r="J120" s="170">
        <v>1.2</v>
      </c>
      <c r="K120" s="175">
        <f>K119-Dead!E118+'Theoritical Daily Growth'!H120/'Theoritical Daily Growth'!J120</f>
        <v>12776.879184509931</v>
      </c>
      <c r="L120" s="21">
        <f>K120/Dead!D118</f>
        <v>255.53758369019863</v>
      </c>
      <c r="M120" s="20">
        <f>'Daily Feed Intake'!N118</f>
        <v>129.75376298494805</v>
      </c>
      <c r="N120" s="174">
        <f t="shared" si="39"/>
        <v>1.0308143451881293</v>
      </c>
      <c r="O120" s="170">
        <v>1.2</v>
      </c>
      <c r="P120" s="175">
        <f>P119-Dead!G118+'Theoritical Daily Growth'!M120/'Theoritical Daily Growth'!O120</f>
        <v>12695.628842484635</v>
      </c>
      <c r="Q120" s="21">
        <f>P120/Dead!F118</f>
        <v>253.9125768496927</v>
      </c>
      <c r="R120" s="19">
        <f t="shared" si="21"/>
        <v>243.97301237970365</v>
      </c>
      <c r="S120" s="20">
        <f>'Daily Feed Intake'!R118</f>
        <v>130</v>
      </c>
      <c r="T120" s="175">
        <f t="shared" si="22"/>
        <v>1.0814322807101595</v>
      </c>
      <c r="U120" s="176">
        <v>1.3</v>
      </c>
      <c r="V120" s="175">
        <f>V119-Dead!I118+'Theoritical Daily Growth'!S120/'Theoritical Daily Growth'!U120</f>
        <v>12121.094831257586</v>
      </c>
      <c r="W120" s="21">
        <f>V120/Dead!H118</f>
        <v>242.4218966251517</v>
      </c>
      <c r="X120" s="20">
        <f>'Daily Feed Intake'!V118</f>
        <v>127.43378336596929</v>
      </c>
      <c r="Y120" s="175">
        <f t="shared" si="23"/>
        <v>1.0452849353556282</v>
      </c>
      <c r="Z120" s="176">
        <v>1.2</v>
      </c>
      <c r="AA120" s="175">
        <f>AA119-Dead!K118+'Theoritical Daily Growth'!X120/'Theoritical Daily Growth'!Z120</f>
        <v>12297.491092445633</v>
      </c>
      <c r="AB120" s="21">
        <f>AA120/Dead!J118</f>
        <v>245.94982184891265</v>
      </c>
      <c r="AC120" s="20">
        <f>'Daily Feed Intake'!Z118</f>
        <v>129.91755127280223</v>
      </c>
      <c r="AD120" s="175">
        <f t="shared" si="24"/>
        <v>1.0397074428755784</v>
      </c>
      <c r="AE120" s="176">
        <v>1.2</v>
      </c>
      <c r="AF120" s="175">
        <f>AF119-Dead!M118+'Theoritical Daily Growth'!AC120/'Theoritical Daily Growth'!AE120</f>
        <v>12603.851934109731</v>
      </c>
      <c r="AG120" s="21">
        <f>AF120/Dead!L118</f>
        <v>252.07703868219463</v>
      </c>
      <c r="AH120" s="72">
        <f t="shared" si="25"/>
        <v>246.81625238541963</v>
      </c>
      <c r="AI120" s="20">
        <f>'Daily Feed Intake'!AH118</f>
        <v>124.51623629470232</v>
      </c>
      <c r="AJ120" s="175">
        <f t="shared" si="26"/>
        <v>1.0156687126742714</v>
      </c>
      <c r="AK120" s="176">
        <v>1.2</v>
      </c>
      <c r="AL120" s="175">
        <f>AL119-Dead!O118+'Theoritical Daily Growth'!AI120/'Theoritical Daily Growth'!AK120</f>
        <v>12363.296066878438</v>
      </c>
      <c r="AM120" s="21">
        <f>AL120/Dead!N118</f>
        <v>247.26592133756876</v>
      </c>
      <c r="AN120" s="20">
        <f>'Daily Feed Intake'!AL118</f>
        <v>119.25797315298698</v>
      </c>
      <c r="AO120" s="175">
        <f t="shared" si="27"/>
        <v>0.95735001337434955</v>
      </c>
      <c r="AP120" s="176">
        <v>1.2</v>
      </c>
      <c r="AQ120" s="175">
        <f>AQ119-Dead!Q118+'Theoritical Daily Growth'!AN120/'Theoritical Daily Growth'!AP120</f>
        <v>12556.473772244426</v>
      </c>
      <c r="AR120" s="21">
        <f>AQ120/Dead!P118</f>
        <v>251.12947544488853</v>
      </c>
      <c r="AS120" s="20">
        <f>'Daily Feed Intake'!AP118</f>
        <v>95.317859710383075</v>
      </c>
      <c r="AT120" s="175">
        <f t="shared" si="28"/>
        <v>0.80847553131500072</v>
      </c>
      <c r="AU120" s="176">
        <v>1.2</v>
      </c>
      <c r="AV120" s="175">
        <f>AV119-Dead!S118+'Theoritical Daily Growth'!AS120/'Theoritical Daily Growth'!AU120</f>
        <v>11869.257712505567</v>
      </c>
      <c r="AW120" s="21">
        <f>AV120/Dead!R118</f>
        <v>237.38515425011133</v>
      </c>
      <c r="AX120" s="72">
        <f t="shared" si="29"/>
        <v>245.26018367752286</v>
      </c>
      <c r="AY120" s="20">
        <f>'Daily Feed Intake'!AX118</f>
        <v>94.239498818938074</v>
      </c>
      <c r="AZ120" s="175">
        <f t="shared" si="30"/>
        <v>0.80725201979616412</v>
      </c>
      <c r="BA120" s="176">
        <v>1.2</v>
      </c>
      <c r="BB120" s="175">
        <f>BB119-Dead!U118+'Theoritical Daily Growth'!AY120/'Theoritical Daily Growth'!BA120</f>
        <v>11752.644160735028</v>
      </c>
      <c r="BC120" s="21">
        <f>BB120/Dead!T118</f>
        <v>235.05288321470056</v>
      </c>
      <c r="BD120" s="20">
        <f>'Daily Feed Intake'!AT118</f>
        <v>119.61692513094383</v>
      </c>
      <c r="BE120" s="175">
        <f t="shared" si="31"/>
        <v>1.0115696407528347</v>
      </c>
      <c r="BF120" s="176">
        <v>1.2</v>
      </c>
      <c r="BG120" s="175">
        <f>BG119-Dead!W118+'Theoritical Daily Growth'!BD120/'Theoritical Daily Growth'!BF120</f>
        <v>11924.563637328401</v>
      </c>
      <c r="BH120" s="21">
        <f>BG120/Dead!V118</f>
        <v>238.49127274656803</v>
      </c>
      <c r="BI120" s="20">
        <f>'Daily Feed Intake'!AX118</f>
        <v>94.239498818938074</v>
      </c>
      <c r="BJ120" s="175">
        <f t="shared" si="32"/>
        <v>0.77372627790429782</v>
      </c>
      <c r="BK120" s="176">
        <v>1.2</v>
      </c>
      <c r="BL120" s="175">
        <f>BL119-Dead!Y118+'Theoritical Daily Growth'!BI120/'Theoritical Daily Growth'!BK120</f>
        <v>12258.486151107463</v>
      </c>
      <c r="BM120" s="21">
        <f>BL120/Dead!X118</f>
        <v>245.16972302214927</v>
      </c>
      <c r="BN120" s="72">
        <f t="shared" si="33"/>
        <v>239.57129299447263</v>
      </c>
      <c r="BO120" s="20">
        <f>'Daily Feed Intake'!BB118</f>
        <v>92.606089512220279</v>
      </c>
      <c r="BP120" s="175">
        <f t="shared" si="34"/>
        <v>0.76954527987459065</v>
      </c>
      <c r="BQ120" s="176">
        <v>1.2</v>
      </c>
      <c r="BR120" s="175">
        <f>BR119-Dead!AA118+'Theoritical Daily Growth'!BO120/'Theoritical Daily Growth'!BQ120</f>
        <v>12111.043163005746</v>
      </c>
      <c r="BS120" s="21">
        <f>BR120/Dead!Z118</f>
        <v>242.22086326011492</v>
      </c>
      <c r="BT120" s="20">
        <f>'Daily Feed Intake'!BF118</f>
        <v>91.657057852944206</v>
      </c>
      <c r="BU120" s="175">
        <f t="shared" si="35"/>
        <v>0.82059539452059393</v>
      </c>
      <c r="BV120" s="176">
        <v>1.2</v>
      </c>
      <c r="BW120" s="175">
        <f>BW119-Dead!AC118+'Theoritical Daily Growth'!BT120/'Theoritical Daily Growth'!BV120</f>
        <v>11245.96073356021</v>
      </c>
      <c r="BX120" s="21">
        <f>BW120/Dead!AB118</f>
        <v>224.9192146712042</v>
      </c>
      <c r="BY120" s="20">
        <f>'Daily Feed Intake'!BJ118</f>
        <v>98.455012890584712</v>
      </c>
      <c r="BZ120" s="175">
        <f t="shared" si="36"/>
        <v>0.96589048600466376</v>
      </c>
      <c r="CA120" s="176">
        <v>1.35</v>
      </c>
      <c r="CB120" s="175">
        <f>CB119-Dead!AE119+'Theoritical Daily Growth'!BY120/'Theoritical Daily Growth'!CA120</f>
        <v>10266.11554556774</v>
      </c>
      <c r="CC120" s="21">
        <f>CB120/Dead!AD118</f>
        <v>205.3223109113548</v>
      </c>
      <c r="CD120" s="72">
        <f t="shared" si="37"/>
        <v>224.15412961422464</v>
      </c>
    </row>
    <row r="121" spans="1:900" x14ac:dyDescent="0.45">
      <c r="A121" s="18">
        <v>44286</v>
      </c>
      <c r="B121" s="16">
        <v>112</v>
      </c>
      <c r="C121" s="20">
        <f>'Daily Feed Intake'!F119</f>
        <v>126.47774008903964</v>
      </c>
      <c r="D121" s="174">
        <f t="shared" si="20"/>
        <v>1.1370376119342829</v>
      </c>
      <c r="E121" s="170">
        <v>1.35</v>
      </c>
      <c r="F121" s="175">
        <f>F120-Dead!C119+'Theoritical Daily Growth'!C121/'Theoritical Daily Growth'!E121</f>
        <v>11217.13104484175</v>
      </c>
      <c r="G121" s="21">
        <f>F121/Dead!B120</f>
        <v>224.342620896835</v>
      </c>
      <c r="H121" s="20">
        <f>'Daily Feed Intake'!J119</f>
        <v>130</v>
      </c>
      <c r="I121" s="174">
        <f t="shared" si="38"/>
        <v>1.017462857108375</v>
      </c>
      <c r="J121" s="170">
        <v>1.2</v>
      </c>
      <c r="K121" s="175">
        <f>K120-Dead!E119+'Theoritical Daily Growth'!H121/'Theoritical Daily Growth'!J121</f>
        <v>12885.212517843265</v>
      </c>
      <c r="L121" s="21">
        <f>K121/Dead!D119</f>
        <v>257.70425035686532</v>
      </c>
      <c r="M121" s="20">
        <f>'Daily Feed Intake'!N119</f>
        <v>129.75376298494805</v>
      </c>
      <c r="N121" s="174">
        <f t="shared" si="39"/>
        <v>1.0220349428516706</v>
      </c>
      <c r="O121" s="170">
        <v>1.2</v>
      </c>
      <c r="P121" s="175">
        <f>P120-Dead!G119+'Theoritical Daily Growth'!M121/'Theoritical Daily Growth'!O121</f>
        <v>12803.756978305426</v>
      </c>
      <c r="Q121" s="21">
        <f>P121/Dead!F119</f>
        <v>256.07513956610853</v>
      </c>
      <c r="R121" s="19">
        <f t="shared" si="21"/>
        <v>246.0406702732696</v>
      </c>
      <c r="S121" s="20">
        <f>'Daily Feed Intake'!R119</f>
        <v>130</v>
      </c>
      <c r="T121" s="175">
        <f t="shared" si="22"/>
        <v>1.0725103780622123</v>
      </c>
      <c r="U121" s="176">
        <v>1.3</v>
      </c>
      <c r="V121" s="175">
        <f>V120-Dead!I119+'Theoritical Daily Growth'!S121/'Theoritical Daily Growth'!U121</f>
        <v>12221.094831257586</v>
      </c>
      <c r="W121" s="21">
        <f>V121/Dead!H119</f>
        <v>244.4218966251517</v>
      </c>
      <c r="X121" s="20">
        <f>'Daily Feed Intake'!V119</f>
        <v>115.0664742863032</v>
      </c>
      <c r="Y121" s="175">
        <f t="shared" si="23"/>
        <v>0.93569064959102688</v>
      </c>
      <c r="Z121" s="176">
        <v>1.2</v>
      </c>
      <c r="AA121" s="175">
        <f>AA120-Dead!K119+'Theoritical Daily Growth'!X121/'Theoritical Daily Growth'!Z121</f>
        <v>12393.379821017552</v>
      </c>
      <c r="AB121" s="21">
        <f>AA121/Dead!J119</f>
        <v>247.86759642035105</v>
      </c>
      <c r="AC121" s="20">
        <f>'Daily Feed Intake'!Z119</f>
        <v>129.75265381840669</v>
      </c>
      <c r="AD121" s="175">
        <f t="shared" si="24"/>
        <v>1.0294682490458162</v>
      </c>
      <c r="AE121" s="176">
        <v>1.2</v>
      </c>
      <c r="AF121" s="175">
        <f>AF120-Dead!M119+'Theoritical Daily Growth'!AC121/'Theoritical Daily Growth'!AE121</f>
        <v>12711.97914562507</v>
      </c>
      <c r="AG121" s="21">
        <f>AF121/Dead!L119</f>
        <v>254.23958291250139</v>
      </c>
      <c r="AH121" s="72">
        <f t="shared" si="25"/>
        <v>248.84302531933471</v>
      </c>
      <c r="AI121" s="20">
        <f>'Daily Feed Intake'!AH119</f>
        <v>121.04147761041091</v>
      </c>
      <c r="AJ121" s="175">
        <f t="shared" si="26"/>
        <v>0.97903889832974145</v>
      </c>
      <c r="AK121" s="176">
        <v>1.2</v>
      </c>
      <c r="AL121" s="175">
        <f>AL120-Dead!O119+'Theoritical Daily Growth'!AI121/'Theoritical Daily Growth'!AK121</f>
        <v>12464.163964887113</v>
      </c>
      <c r="AM121" s="21">
        <f>AL121/Dead!N119</f>
        <v>249.28327929774227</v>
      </c>
      <c r="AN121" s="20">
        <f>'Daily Feed Intake'!AL119</f>
        <v>117.87421969464084</v>
      </c>
      <c r="AO121" s="175">
        <f t="shared" si="27"/>
        <v>0.93875256567012477</v>
      </c>
      <c r="AP121" s="176">
        <v>1.2</v>
      </c>
      <c r="AQ121" s="175">
        <f>AQ120-Dead!Q119+'Theoritical Daily Growth'!AN121/'Theoritical Daily Growth'!AP121</f>
        <v>12654.702288656626</v>
      </c>
      <c r="AR121" s="21">
        <f>AQ121/Dead!P119</f>
        <v>253.09404577313254</v>
      </c>
      <c r="AS121" s="20">
        <f>'Daily Feed Intake'!AP119</f>
        <v>124.41306357194208</v>
      </c>
      <c r="AT121" s="175">
        <f t="shared" si="28"/>
        <v>1.0481958230703783</v>
      </c>
      <c r="AU121" s="176">
        <v>1.2</v>
      </c>
      <c r="AV121" s="175">
        <f>AV120-Dead!S119+'Theoritical Daily Growth'!AS121/'Theoritical Daily Growth'!AU121</f>
        <v>11972.935265482185</v>
      </c>
      <c r="AW121" s="21">
        <f>AV121/Dead!R119</f>
        <v>239.4587053096437</v>
      </c>
      <c r="AX121" s="72">
        <f t="shared" si="29"/>
        <v>247.27867679350618</v>
      </c>
      <c r="AY121" s="20">
        <f>'Daily Feed Intake'!AX119</f>
        <v>115.25213104652357</v>
      </c>
      <c r="AZ121" s="175">
        <f t="shared" si="30"/>
        <v>0.98064852019918158</v>
      </c>
      <c r="BA121" s="176">
        <v>1.2</v>
      </c>
      <c r="BB121" s="175">
        <f>BB120-Dead!U119+'Theoritical Daily Growth'!AY121/'Theoritical Daily Growth'!BA121</f>
        <v>11848.687603273798</v>
      </c>
      <c r="BC121" s="21">
        <f>BB121/Dead!T119</f>
        <v>236.97375206547596</v>
      </c>
      <c r="BD121" s="20">
        <f>'Daily Feed Intake'!AT119</f>
        <v>121.77364691383383</v>
      </c>
      <c r="BE121" s="175">
        <f t="shared" si="31"/>
        <v>1.0212000255727276</v>
      </c>
      <c r="BF121" s="176">
        <v>1.2</v>
      </c>
      <c r="BG121" s="175">
        <f>BG120-Dead!W119+'Theoritical Daily Growth'!BD121/'Theoritical Daily Growth'!BF121</f>
        <v>12026.041676423263</v>
      </c>
      <c r="BH121" s="21">
        <f>BG121/Dead!V119</f>
        <v>240.52083352846526</v>
      </c>
      <c r="BI121" s="20">
        <f>'Daily Feed Intake'!AX119</f>
        <v>115.25213104652357</v>
      </c>
      <c r="BJ121" s="175">
        <f t="shared" si="32"/>
        <v>0.9401824142544013</v>
      </c>
      <c r="BK121" s="176">
        <v>1.2</v>
      </c>
      <c r="BL121" s="175">
        <f>BL120-Dead!Y119+'Theoritical Daily Growth'!BI121/'Theoritical Daily Growth'!BK121</f>
        <v>12354.529593646233</v>
      </c>
      <c r="BM121" s="21">
        <f>BL121/Dead!X119</f>
        <v>247.09059187292468</v>
      </c>
      <c r="BN121" s="72">
        <f t="shared" si="33"/>
        <v>241.52839248895529</v>
      </c>
      <c r="BO121" s="20">
        <f>'Daily Feed Intake'!BB119</f>
        <v>109.63708157162009</v>
      </c>
      <c r="BP121" s="175">
        <f t="shared" si="34"/>
        <v>0.9052653854501671</v>
      </c>
      <c r="BQ121" s="176">
        <v>1.2</v>
      </c>
      <c r="BR121" s="175">
        <f>BR120-Dead!AA119+'Theoritical Daily Growth'!BO121/'Theoritical Daily Growth'!BQ121</f>
        <v>12202.407397648763</v>
      </c>
      <c r="BS121" s="21">
        <f>BR121/Dead!Z119</f>
        <v>244.04814795297526</v>
      </c>
      <c r="BT121" s="20">
        <f>'Daily Feed Intake'!BF119</f>
        <v>121.04609260596061</v>
      </c>
      <c r="BU121" s="175">
        <f t="shared" si="35"/>
        <v>1.0763517272893788</v>
      </c>
      <c r="BV121" s="176">
        <v>1.2</v>
      </c>
      <c r="BW121" s="175">
        <f>BW120-Dead!AC119+'Theoritical Daily Growth'!BT121/'Theoritical Daily Growth'!BV121</f>
        <v>11346.832477398511</v>
      </c>
      <c r="BX121" s="21">
        <f>BW121/Dead!AB119</f>
        <v>226.93664954797023</v>
      </c>
      <c r="BY121" s="20">
        <f>'Daily Feed Intake'!BJ119</f>
        <v>104.75782097555945</v>
      </c>
      <c r="BZ121" s="175">
        <f t="shared" si="36"/>
        <v>1.0204231630802876</v>
      </c>
      <c r="CA121" s="176">
        <v>1.35</v>
      </c>
      <c r="CB121" s="175">
        <f>CB120-Dead!AE120+'Theoritical Daily Growth'!BY121/'Theoritical Daily Growth'!CA121</f>
        <v>10343.713931475562</v>
      </c>
      <c r="CC121" s="21">
        <f>CB121/Dead!AD119</f>
        <v>206.87427862951125</v>
      </c>
      <c r="CD121" s="72">
        <f t="shared" si="37"/>
        <v>225.95302537681891</v>
      </c>
    </row>
    <row r="122" spans="1:900" x14ac:dyDescent="0.45">
      <c r="A122" s="18">
        <v>44287</v>
      </c>
      <c r="B122" s="16">
        <v>113</v>
      </c>
      <c r="C122" s="20">
        <f>'Daily Feed Intake'!F120</f>
        <v>116.06084375662498</v>
      </c>
      <c r="D122" s="174">
        <f t="shared" si="20"/>
        <v>1.0346749386510563</v>
      </c>
      <c r="E122" s="170">
        <v>1.35</v>
      </c>
      <c r="F122" s="175">
        <f>F121-Dead!C120+'Theoritical Daily Growth'!C122/'Theoritical Daily Growth'!E122</f>
        <v>11303.102040217027</v>
      </c>
      <c r="G122" s="21">
        <f>F122/Dead!B121</f>
        <v>226.06204080434054</v>
      </c>
      <c r="H122" s="20">
        <f>'Daily Feed Intake'!J120</f>
        <v>130</v>
      </c>
      <c r="I122" s="174">
        <f t="shared" si="38"/>
        <v>1.0089084663522452</v>
      </c>
      <c r="J122" s="170">
        <v>1.2</v>
      </c>
      <c r="K122" s="175">
        <f>K121-Dead!E120+'Theoritical Daily Growth'!H122/'Theoritical Daily Growth'!J122</f>
        <v>12993.545851176599</v>
      </c>
      <c r="L122" s="21">
        <f>K122/Dead!D120</f>
        <v>259.870917023532</v>
      </c>
      <c r="M122" s="20">
        <f>'Daily Feed Intake'!N120</f>
        <v>124.2187831248675</v>
      </c>
      <c r="N122" s="174">
        <f t="shared" si="39"/>
        <v>0.97017448343749979</v>
      </c>
      <c r="O122" s="170">
        <v>1.2</v>
      </c>
      <c r="P122" s="175">
        <f>P121-Dead!G120+'Theoritical Daily Growth'!M122/'Theoritical Daily Growth'!O122</f>
        <v>12907.272630909481</v>
      </c>
      <c r="Q122" s="21">
        <f>P122/Dead!F120</f>
        <v>258.14545261818961</v>
      </c>
      <c r="R122" s="19">
        <f t="shared" si="21"/>
        <v>248.02613681535408</v>
      </c>
      <c r="S122" s="20">
        <f>'Daily Feed Intake'!R120</f>
        <v>130</v>
      </c>
      <c r="T122" s="175">
        <f t="shared" si="22"/>
        <v>1.0637344836528253</v>
      </c>
      <c r="U122" s="176">
        <v>1.3</v>
      </c>
      <c r="V122" s="175">
        <f>V121-Dead!I120+'Theoritical Daily Growth'!S122/'Theoritical Daily Growth'!U122</f>
        <v>12321.094831257586</v>
      </c>
      <c r="W122" s="21">
        <f>V122/Dead!H120</f>
        <v>246.4218966251517</v>
      </c>
      <c r="X122" s="20">
        <f>'Daily Feed Intake'!V120</f>
        <v>111.05740492631145</v>
      </c>
      <c r="Y122" s="175">
        <f t="shared" si="23"/>
        <v>0.89610264939974338</v>
      </c>
      <c r="Z122" s="176">
        <v>1.2</v>
      </c>
      <c r="AA122" s="175">
        <f>AA121-Dead!K120+'Theoritical Daily Growth'!X122/'Theoritical Daily Growth'!Z122</f>
        <v>12485.927658456145</v>
      </c>
      <c r="AB122" s="21">
        <f>AA122/Dead!J120</f>
        <v>249.71855316912288</v>
      </c>
      <c r="AC122" s="20">
        <f>'Daily Feed Intake'!Z120</f>
        <v>128.18612800164897</v>
      </c>
      <c r="AD122" s="175">
        <f t="shared" si="24"/>
        <v>1.0083884384420601</v>
      </c>
      <c r="AE122" s="176">
        <v>1.2</v>
      </c>
      <c r="AF122" s="175">
        <f>AF121-Dead!M120+'Theoritical Daily Growth'!AC122/'Theoritical Daily Growth'!AE122</f>
        <v>12818.800918959778</v>
      </c>
      <c r="AG122" s="21">
        <f>AF122/Dead!L120</f>
        <v>256.37601837919556</v>
      </c>
      <c r="AH122" s="72">
        <f t="shared" si="25"/>
        <v>250.83882272449003</v>
      </c>
      <c r="AI122" s="20">
        <f>'Daily Feed Intake'!AH120</f>
        <v>128.28824572189774</v>
      </c>
      <c r="AJ122" s="175">
        <f t="shared" si="26"/>
        <v>1.029256724183824</v>
      </c>
      <c r="AK122" s="176">
        <v>1.2</v>
      </c>
      <c r="AL122" s="175">
        <f>AL121-Dead!O120+'Theoritical Daily Growth'!AI122/'Theoritical Daily Growth'!AK122</f>
        <v>12571.070836322027</v>
      </c>
      <c r="AM122" s="21">
        <f>AL122/Dead!N120</f>
        <v>251.42141672644055</v>
      </c>
      <c r="AN122" s="20">
        <f>'Daily Feed Intake'!AL120</f>
        <v>125.5412388564402</v>
      </c>
      <c r="AO122" s="175">
        <f t="shared" si="27"/>
        <v>0.99205209251720106</v>
      </c>
      <c r="AP122" s="176">
        <v>1.2</v>
      </c>
      <c r="AQ122" s="175">
        <f>AQ121-Dead!Q120+'Theoritical Daily Growth'!AN122/'Theoritical Daily Growth'!AP122</f>
        <v>12759.31998770366</v>
      </c>
      <c r="AR122" s="21">
        <f>AQ122/Dead!P120</f>
        <v>255.18639975407322</v>
      </c>
      <c r="AS122" s="20">
        <f>'Daily Feed Intake'!AP120</f>
        <v>119.96610865769745</v>
      </c>
      <c r="AT122" s="175">
        <f t="shared" si="28"/>
        <v>1.0019774265677204</v>
      </c>
      <c r="AU122" s="176">
        <v>1.2</v>
      </c>
      <c r="AV122" s="175">
        <f>AV121-Dead!S120+'Theoritical Daily Growth'!AS122/'Theoritical Daily Growth'!AU122</f>
        <v>12072.907022696932</v>
      </c>
      <c r="AW122" s="21">
        <f>AV122/Dead!R120</f>
        <v>241.45814045393865</v>
      </c>
      <c r="AX122" s="72">
        <f t="shared" si="29"/>
        <v>249.35531897815079</v>
      </c>
      <c r="AY122" s="20">
        <f>'Daily Feed Intake'!AX120</f>
        <v>125.31683270001027</v>
      </c>
      <c r="AZ122" s="175">
        <f t="shared" si="30"/>
        <v>1.0576431491483087</v>
      </c>
      <c r="BA122" s="176">
        <v>1.2</v>
      </c>
      <c r="BB122" s="175">
        <f>BB121-Dead!U120+'Theoritical Daily Growth'!AY122/'Theoritical Daily Growth'!BA122</f>
        <v>11953.118297190473</v>
      </c>
      <c r="BC122" s="21">
        <f>BB122/Dead!T120</f>
        <v>239.06236594380945</v>
      </c>
      <c r="BD122" s="20">
        <f>'Daily Feed Intake'!AT120</f>
        <v>128.87028858991476</v>
      </c>
      <c r="BE122" s="175">
        <f t="shared" si="31"/>
        <v>1.0715935638453804</v>
      </c>
      <c r="BF122" s="176">
        <v>1.2</v>
      </c>
      <c r="BG122" s="175">
        <f>BG121-Dead!W120+'Theoritical Daily Growth'!BD122/'Theoritical Daily Growth'!BF122</f>
        <v>12133.433583581525</v>
      </c>
      <c r="BH122" s="21">
        <f>BG122/Dead!V120</f>
        <v>242.66867167163051</v>
      </c>
      <c r="BI122" s="20">
        <f>'Daily Feed Intake'!AX120</f>
        <v>125.31683270001027</v>
      </c>
      <c r="BJ122" s="175">
        <f t="shared" si="32"/>
        <v>1.0143391680769376</v>
      </c>
      <c r="BK122" s="176">
        <v>1.2</v>
      </c>
      <c r="BL122" s="175">
        <f>BL121-Dead!Y120+'Theoritical Daily Growth'!BI122/'Theoritical Daily Growth'!BK122</f>
        <v>12458.960287562908</v>
      </c>
      <c r="BM122" s="21">
        <f>BL122/Dead!X120</f>
        <v>249.17920575125817</v>
      </c>
      <c r="BN122" s="72">
        <f t="shared" si="33"/>
        <v>243.63674778889936</v>
      </c>
      <c r="BO122" s="20">
        <f>'Daily Feed Intake'!BB120</f>
        <v>114.80517789006909</v>
      </c>
      <c r="BP122" s="175">
        <f t="shared" si="34"/>
        <v>0.94084039443061429</v>
      </c>
      <c r="BQ122" s="176">
        <v>1.2</v>
      </c>
      <c r="BR122" s="175">
        <f>BR121-Dead!AA120+'Theoritical Daily Growth'!BO122/'Theoritical Daily Growth'!BQ122</f>
        <v>12298.078379223822</v>
      </c>
      <c r="BS122" s="21">
        <f>BR122/Dead!Z120</f>
        <v>245.96156758447643</v>
      </c>
      <c r="BT122" s="20">
        <f>'Daily Feed Intake'!BF120</f>
        <v>110.99873569145096</v>
      </c>
      <c r="BU122" s="175">
        <f t="shared" si="35"/>
        <v>0.97823543189296869</v>
      </c>
      <c r="BV122" s="176">
        <v>1.2</v>
      </c>
      <c r="BW122" s="175">
        <f>BW121-Dead!AC120+'Theoritical Daily Growth'!BT122/'Theoritical Daily Growth'!BV122</f>
        <v>11439.331423808055</v>
      </c>
      <c r="BX122" s="21">
        <f>BW122/Dead!AB120</f>
        <v>228.7866284761611</v>
      </c>
      <c r="BY122" s="20">
        <f>'Daily Feed Intake'!BJ120</f>
        <v>115.05275136640198</v>
      </c>
      <c r="BZ122" s="175">
        <f t="shared" si="36"/>
        <v>1.1122963389029974</v>
      </c>
      <c r="CA122" s="176">
        <v>1.35</v>
      </c>
      <c r="CB122" s="175">
        <f>CB121-Dead!AE121+'Theoritical Daily Growth'!BY122/'Theoritical Daily Growth'!CA122</f>
        <v>10428.938191746971</v>
      </c>
      <c r="CC122" s="21">
        <f>CB122/Dead!AD120</f>
        <v>208.57876383493942</v>
      </c>
      <c r="CD122" s="72">
        <f t="shared" si="37"/>
        <v>227.77565329852564</v>
      </c>
    </row>
    <row r="123" spans="1:900" x14ac:dyDescent="0.45">
      <c r="A123" s="18">
        <v>44288</v>
      </c>
      <c r="B123" s="16">
        <v>114</v>
      </c>
      <c r="C123" s="20">
        <f>'Daily Feed Intake'!F121</f>
        <v>129.27199491202035</v>
      </c>
      <c r="D123" s="174">
        <f t="shared" si="20"/>
        <v>1.1436859939162174</v>
      </c>
      <c r="E123" s="170">
        <v>1.35</v>
      </c>
      <c r="F123" s="175">
        <f>F122-Dead!C121+'Theoritical Daily Growth'!C123/'Theoritical Daily Growth'!E123</f>
        <v>11398.85907348519</v>
      </c>
      <c r="G123" s="21" t="e">
        <f>F123/Dead!B126</f>
        <v>#VALUE!</v>
      </c>
      <c r="H123" s="20">
        <f>'Daily Feed Intake'!J121</f>
        <v>130</v>
      </c>
      <c r="I123" s="174">
        <f t="shared" si="38"/>
        <v>1.0004967195942758</v>
      </c>
      <c r="J123" s="170">
        <v>1.2</v>
      </c>
      <c r="K123" s="175">
        <f>K122-Dead!E121+'Theoritical Daily Growth'!H123/'Theoritical Daily Growth'!J123</f>
        <v>13101.879184509933</v>
      </c>
      <c r="L123" s="21">
        <f>K123/Dead!D121</f>
        <v>262.03758369019869</v>
      </c>
      <c r="M123" s="20">
        <f>'Daily Feed Intake'!N121</f>
        <v>129.63599745601019</v>
      </c>
      <c r="N123" s="174">
        <f t="shared" si="39"/>
        <v>1.0043639827175146</v>
      </c>
      <c r="O123" s="170">
        <v>1.2</v>
      </c>
      <c r="P123" s="175">
        <f>P122-Dead!G121+'Theoritical Daily Growth'!M123/'Theoritical Daily Growth'!O123</f>
        <v>13015.30262878949</v>
      </c>
      <c r="Q123" s="21">
        <f>P123/Dead!F121</f>
        <v>260.30605257578981</v>
      </c>
      <c r="R123" s="19" t="e">
        <f t="shared" si="21"/>
        <v>#VALUE!</v>
      </c>
      <c r="S123" s="20">
        <f>'Daily Feed Intake'!R121</f>
        <v>130</v>
      </c>
      <c r="T123" s="175">
        <f t="shared" si="22"/>
        <v>1.0551010424025054</v>
      </c>
      <c r="U123" s="176">
        <v>1.3</v>
      </c>
      <c r="V123" s="175">
        <f>V122-Dead!I121+'Theoritical Daily Growth'!S123/'Theoritical Daily Growth'!U123</f>
        <v>12421.094831257586</v>
      </c>
      <c r="W123" s="21">
        <f>V123/Dead!H121</f>
        <v>248.4218966251517</v>
      </c>
      <c r="X123" s="20">
        <f>'Daily Feed Intake'!V121</f>
        <v>129.73204163660722</v>
      </c>
      <c r="Y123" s="175">
        <f t="shared" si="23"/>
        <v>1.0390260554548838</v>
      </c>
      <c r="Z123" s="176">
        <v>1.2</v>
      </c>
      <c r="AA123" s="175">
        <f>AA122-Dead!K121+'Theoritical Daily Growth'!X123/'Theoritical Daily Growth'!Z123</f>
        <v>12594.037693153317</v>
      </c>
      <c r="AB123" s="21">
        <f>AA123/Dead!J121</f>
        <v>251.88075386306636</v>
      </c>
      <c r="AC123" s="20">
        <f>'Daily Feed Intake'!Z121</f>
        <v>129.91755127280223</v>
      </c>
      <c r="AD123" s="175">
        <f t="shared" si="24"/>
        <v>1.0134922298437943</v>
      </c>
      <c r="AE123" s="176">
        <v>1.2</v>
      </c>
      <c r="AF123" s="175">
        <f>AF122-Dead!M121+'Theoritical Daily Growth'!AC123/'Theoritical Daily Growth'!AE123</f>
        <v>12927.065545020447</v>
      </c>
      <c r="AG123" s="21">
        <f>AF123/Dead!L121</f>
        <v>258.54131090040892</v>
      </c>
      <c r="AH123" s="72">
        <f t="shared" si="25"/>
        <v>252.94798712954233</v>
      </c>
      <c r="AI123" s="20">
        <f>'Daily Feed Intake'!AH121</f>
        <v>128.85199713085356</v>
      </c>
      <c r="AJ123" s="175">
        <f t="shared" si="26"/>
        <v>1.0249882353582564</v>
      </c>
      <c r="AK123" s="176">
        <v>1.2</v>
      </c>
      <c r="AL123" s="175">
        <f>AL122-Dead!O121+'Theoritical Daily Growth'!AI123/'Theoritical Daily Growth'!AK123</f>
        <v>12678.447500597738</v>
      </c>
      <c r="AM123" s="21">
        <f>AL123/Dead!N121</f>
        <v>253.56895001195477</v>
      </c>
      <c r="AN123" s="20">
        <f>'Daily Feed Intake'!AL121</f>
        <v>129.77449943641767</v>
      </c>
      <c r="AO123" s="175">
        <f t="shared" si="27"/>
        <v>1.017095735207544</v>
      </c>
      <c r="AP123" s="176">
        <v>1.2</v>
      </c>
      <c r="AQ123" s="175">
        <f>AQ122-Dead!Q121+'Theoritical Daily Growth'!AN123/'Theoritical Daily Growth'!AP123</f>
        <v>12867.465403900675</v>
      </c>
      <c r="AR123" s="21">
        <f>AQ123/Dead!P121</f>
        <v>257.34930807801351</v>
      </c>
      <c r="AS123" s="20">
        <f>'Daily Feed Intake'!AP121</f>
        <v>123.78658724453118</v>
      </c>
      <c r="AT123" s="175">
        <f t="shared" si="28"/>
        <v>1.0253254416008817</v>
      </c>
      <c r="AU123" s="176">
        <v>1.2</v>
      </c>
      <c r="AV123" s="175">
        <f>AV122-Dead!S121+'Theoritical Daily Growth'!AS123/'Theoritical Daily Growth'!AU123</f>
        <v>12176.062512067376</v>
      </c>
      <c r="AW123" s="21">
        <f>AV123/Dead!R121</f>
        <v>243.5212502413475</v>
      </c>
      <c r="AX123" s="72">
        <f t="shared" si="29"/>
        <v>251.47983611043858</v>
      </c>
      <c r="AY123" s="20">
        <f>'Daily Feed Intake'!AX121</f>
        <v>119.27801170791825</v>
      </c>
      <c r="AZ123" s="175">
        <f t="shared" si="30"/>
        <v>0.99788196470835588</v>
      </c>
      <c r="BA123" s="176">
        <v>1.2</v>
      </c>
      <c r="BB123" s="175">
        <f>BB122-Dead!U121+'Theoritical Daily Growth'!AY123/'Theoritical Daily Growth'!BA123</f>
        <v>12052.516640280404</v>
      </c>
      <c r="BC123" s="21">
        <f>BB123/Dead!T121</f>
        <v>241.05033280560809</v>
      </c>
      <c r="BD123" s="20">
        <f>'Daily Feed Intake'!AT121</f>
        <v>129.65081647324638</v>
      </c>
      <c r="BE123" s="175">
        <f t="shared" si="31"/>
        <v>1.0685418565168943</v>
      </c>
      <c r="BF123" s="176">
        <v>1.2</v>
      </c>
      <c r="BG123" s="175">
        <f>BG122-Dead!W121+'Theoritical Daily Growth'!BD123/'Theoritical Daily Growth'!BF123</f>
        <v>12241.475930642564</v>
      </c>
      <c r="BH123" s="21">
        <f>BG123/Dead!V121</f>
        <v>244.82951861285127</v>
      </c>
      <c r="BI123" s="20">
        <f>'Daily Feed Intake'!AX121</f>
        <v>119.27801170791825</v>
      </c>
      <c r="BJ123" s="175">
        <f t="shared" si="32"/>
        <v>0.95736729995830305</v>
      </c>
      <c r="BK123" s="176">
        <v>1.2</v>
      </c>
      <c r="BL123" s="175">
        <f>BL122-Dead!Y121+'Theoritical Daily Growth'!BI123/'Theoritical Daily Growth'!BK123</f>
        <v>12558.35863065284</v>
      </c>
      <c r="BM123" s="21">
        <f>BL123/Dead!X121</f>
        <v>251.16717261305678</v>
      </c>
      <c r="BN123" s="72">
        <f t="shared" si="33"/>
        <v>245.68234134383871</v>
      </c>
      <c r="BO123" s="20">
        <f>'Daily Feed Intake'!BB121</f>
        <v>117.5800639373002</v>
      </c>
      <c r="BP123" s="175">
        <f t="shared" si="34"/>
        <v>0.95608484766155077</v>
      </c>
      <c r="BQ123" s="176">
        <v>1.2</v>
      </c>
      <c r="BR123" s="175">
        <f>BR122-Dead!AA121+'Theoritical Daily Growth'!BO123/'Theoritical Daily Growth'!BQ123</f>
        <v>12396.061765838238</v>
      </c>
      <c r="BS123" s="21">
        <f>BR123/Dead!Z121</f>
        <v>247.92123531676475</v>
      </c>
      <c r="BT123" s="20">
        <f>'Daily Feed Intake'!BF121</f>
        <v>90.243825925543973</v>
      </c>
      <c r="BU123" s="175">
        <f t="shared" si="35"/>
        <v>0.788890736548855</v>
      </c>
      <c r="BV123" s="176">
        <v>1.2</v>
      </c>
      <c r="BW123" s="175">
        <f>BW122-Dead!AC121+'Theoritical Daily Growth'!BT123/'Theoritical Daily Growth'!BV123</f>
        <v>11514.534612079342</v>
      </c>
      <c r="BX123" s="21">
        <f>BW123/Dead!AB121</f>
        <v>230.29069224158684</v>
      </c>
      <c r="BY123" s="20">
        <f>'Daily Feed Intake'!BJ121</f>
        <v>106.74872434773641</v>
      </c>
      <c r="BZ123" s="175">
        <f t="shared" si="36"/>
        <v>1.0235819062789433</v>
      </c>
      <c r="CA123" s="176">
        <v>1.35</v>
      </c>
      <c r="CB123" s="175">
        <f>CB122-Dead!AE126+'Theoritical Daily Growth'!BY123/'Theoritical Daily Growth'!CA123</f>
        <v>10508.011320893442</v>
      </c>
      <c r="CC123" s="21">
        <f>CB123/Dead!AD121</f>
        <v>210.16022641786884</v>
      </c>
      <c r="CD123" s="72">
        <f t="shared" si="37"/>
        <v>229.45738465874015</v>
      </c>
    </row>
    <row r="124" spans="1:900" x14ac:dyDescent="0.45">
      <c r="A124" s="18">
        <v>44289</v>
      </c>
      <c r="B124" s="16">
        <v>115</v>
      </c>
      <c r="C124" s="20">
        <f>'Daily Feed Intake'!F122</f>
        <v>129.81799872800508</v>
      </c>
      <c r="D124" s="174">
        <f t="shared" si="20"/>
        <v>1.1388683542019908</v>
      </c>
      <c r="E124" s="170">
        <v>1.35</v>
      </c>
      <c r="F124" s="175">
        <f>F123-Dead!C122+'Theoritical Daily Growth'!C124/'Theoritical Daily Growth'!E124</f>
        <v>11495.020554024453</v>
      </c>
      <c r="G124" s="21" t="e">
        <f>F124/Dead!B127</f>
        <v>#DIV/0!</v>
      </c>
      <c r="H124" s="20">
        <f>'Daily Feed Intake'!J122</f>
        <v>129.86082255670976</v>
      </c>
      <c r="I124" s="174">
        <f t="shared" si="38"/>
        <v>0.99116180761490602</v>
      </c>
      <c r="J124" s="170">
        <v>1.2</v>
      </c>
      <c r="K124" s="175">
        <f>K123-Dead!E126+'Theoritical Daily Growth'!H124/'Theoritical Daily Growth'!J124</f>
        <v>13210.096536640525</v>
      </c>
      <c r="L124" s="21" t="e">
        <f>K124/Dead!D136</f>
        <v>#DIV/0!</v>
      </c>
      <c r="M124" s="20">
        <f>'Daily Feed Intake'!N122</f>
        <v>129.85011659953361</v>
      </c>
      <c r="N124" s="174">
        <f t="shared" si="39"/>
        <v>0.99767266503898822</v>
      </c>
      <c r="O124" s="170">
        <v>1.2</v>
      </c>
      <c r="P124" s="175">
        <f>P123-Dead!G126+'Theoritical Daily Growth'!M124/'Theoritical Daily Growth'!O124</f>
        <v>13123.511059289101</v>
      </c>
      <c r="Q124" s="21" t="e">
        <f>P124/Dead!F126</f>
        <v>#VALUE!</v>
      </c>
      <c r="R124" s="19" t="e">
        <f t="shared" si="21"/>
        <v>#DIV/0!</v>
      </c>
      <c r="S124" s="20">
        <f>'Daily Feed Intake'!R122</f>
        <v>130</v>
      </c>
      <c r="T124" s="175">
        <f t="shared" si="22"/>
        <v>1.0466066137169812</v>
      </c>
      <c r="U124" s="176">
        <v>1.3</v>
      </c>
      <c r="V124" s="175">
        <f>V123-Dead!I126+'Theoritical Daily Growth'!S124/'Theoritical Daily Growth'!U124</f>
        <v>12521.094831257586</v>
      </c>
      <c r="W124" s="21" t="e">
        <f>V124/Dead!H126</f>
        <v>#VALUE!</v>
      </c>
      <c r="X124" s="20">
        <f>'Daily Feed Intake'!V122</f>
        <v>127.55745645676595</v>
      </c>
      <c r="Y124" s="175">
        <f t="shared" si="23"/>
        <v>1.0128400403796782</v>
      </c>
      <c r="Z124" s="176">
        <v>1.2</v>
      </c>
      <c r="AA124" s="175">
        <f>AA123-Dead!K126+'Theoritical Daily Growth'!X124/'Theoritical Daily Growth'!Z124</f>
        <v>12700.335573533956</v>
      </c>
      <c r="AB124" s="21" t="e">
        <f>AA124/Dead!J126</f>
        <v>#VALUE!</v>
      </c>
      <c r="AC124" s="20">
        <f>'Daily Feed Intake'!Z122</f>
        <v>130</v>
      </c>
      <c r="AD124" s="175">
        <f t="shared" si="24"/>
        <v>1.0056419962230059</v>
      </c>
      <c r="AE124" s="176">
        <v>1.2</v>
      </c>
      <c r="AF124" s="175">
        <f>AF123-Dead!M126+'Theoritical Daily Growth'!AC124/'Theoritical Daily Growth'!AE124</f>
        <v>13035.398878353781</v>
      </c>
      <c r="AG124" s="21" t="e">
        <f>AF124/Dead!L126</f>
        <v>#VALUE!</v>
      </c>
      <c r="AH124" s="72" t="e">
        <f t="shared" si="25"/>
        <v>#VALUE!</v>
      </c>
      <c r="AI124" s="20">
        <f>'Daily Feed Intake'!AH122</f>
        <v>129.5182487959832</v>
      </c>
      <c r="AJ124" s="175">
        <f t="shared" si="26"/>
        <v>1.0215623702340284</v>
      </c>
      <c r="AK124" s="176">
        <v>1.2</v>
      </c>
      <c r="AL124" s="175">
        <f>AL123-Dead!O126+'Theoritical Daily Growth'!AI124/'Theoritical Daily Growth'!AK124</f>
        <v>12786.379374594391</v>
      </c>
      <c r="AM124" s="21" t="e">
        <f>AL124/Dead!N126</f>
        <v>#VALUE!</v>
      </c>
      <c r="AN124" s="20">
        <f>'Daily Feed Intake'!AL122</f>
        <v>125.52073880520545</v>
      </c>
      <c r="AO124" s="175">
        <f t="shared" si="27"/>
        <v>0.9754892270171156</v>
      </c>
      <c r="AP124" s="176">
        <v>1.2</v>
      </c>
      <c r="AQ124" s="175">
        <f>AQ123-Dead!Q126+'Theoritical Daily Growth'!AN124/'Theoritical Daily Growth'!AP124</f>
        <v>12972.066019571679</v>
      </c>
      <c r="AR124" s="21" t="e">
        <f>AQ124/Dead!P126</f>
        <v>#VALUE!</v>
      </c>
      <c r="AS124" s="20">
        <f>'Daily Feed Intake'!AP122</f>
        <v>126.41573379891138</v>
      </c>
      <c r="AT124" s="175">
        <f t="shared" si="28"/>
        <v>1.0382316424018361</v>
      </c>
      <c r="AU124" s="176">
        <v>1.2</v>
      </c>
      <c r="AV124" s="175">
        <f>AV123-Dead!S126+'Theoritical Daily Growth'!AS124/'Theoritical Daily Growth'!AU124</f>
        <v>12281.408956899802</v>
      </c>
      <c r="AW124" s="21" t="e">
        <f>AV124/Dead!R126</f>
        <v>#VALUE!</v>
      </c>
      <c r="AX124" s="72" t="e">
        <f t="shared" si="29"/>
        <v>#VALUE!</v>
      </c>
      <c r="AY124" s="20">
        <f>'Daily Feed Intake'!AX122</f>
        <v>128.77785765636233</v>
      </c>
      <c r="AZ124" s="175">
        <f t="shared" si="30"/>
        <v>1.0684727638207707</v>
      </c>
      <c r="BA124" s="176">
        <v>1.2</v>
      </c>
      <c r="BB124" s="175">
        <f>BB123-Dead!U126+'Theoritical Daily Growth'!AY124/'Theoritical Daily Growth'!BA124</f>
        <v>12159.831521660706</v>
      </c>
      <c r="BC124" s="21" t="e">
        <f>BB124/Dead!T126</f>
        <v>#VALUE!</v>
      </c>
      <c r="BD124" s="20">
        <f>'Daily Feed Intake'!AT122</f>
        <v>127.98705966930267</v>
      </c>
      <c r="BE124" s="175">
        <f t="shared" si="31"/>
        <v>1.0455198408627231</v>
      </c>
      <c r="BF124" s="176">
        <v>1.2</v>
      </c>
      <c r="BG124" s="175">
        <f>BG123-Dead!W126+'Theoritical Daily Growth'!BD124/'Theoritical Daily Growth'!BF124</f>
        <v>12348.131813700316</v>
      </c>
      <c r="BH124" s="21" t="e">
        <f>BG124/Dead!V126</f>
        <v>#VALUE!</v>
      </c>
      <c r="BI124" s="20">
        <f>'Daily Feed Intake'!AX122</f>
        <v>128.77785765636233</v>
      </c>
      <c r="BJ124" s="175">
        <f t="shared" si="32"/>
        <v>1.0254354206929339</v>
      </c>
      <c r="BK124" s="176">
        <v>1.2</v>
      </c>
      <c r="BL124" s="175">
        <f>BL123-Dead!Y126+'Theoritical Daily Growth'!BI124/'Theoritical Daily Growth'!BK124</f>
        <v>12665.673512033141</v>
      </c>
      <c r="BM124" s="21" t="e">
        <f>BL124/Dead!X126</f>
        <v>#VALUE!</v>
      </c>
      <c r="BN124" s="72" t="e">
        <f t="shared" si="33"/>
        <v>#VALUE!</v>
      </c>
      <c r="BO124" s="20">
        <f>'Daily Feed Intake'!BB122</f>
        <v>105.77906156543261</v>
      </c>
      <c r="BP124" s="175">
        <f t="shared" si="34"/>
        <v>0.85332796466813743</v>
      </c>
      <c r="BQ124" s="176">
        <v>1.2</v>
      </c>
      <c r="BR124" s="175">
        <f>BR123-Dead!AA126+'Theoritical Daily Growth'!BO124/'Theoritical Daily Growth'!BQ124</f>
        <v>12484.210983809431</v>
      </c>
      <c r="BS124" s="21" t="e">
        <f>BR124/Dead!Z126</f>
        <v>#VALUE!</v>
      </c>
      <c r="BT124" s="20">
        <f>'Daily Feed Intake'!BF122</f>
        <v>116.85797463132928</v>
      </c>
      <c r="BU124" s="175">
        <f t="shared" si="35"/>
        <v>1.0148736233658913</v>
      </c>
      <c r="BV124" s="176">
        <v>1.2</v>
      </c>
      <c r="BW124" s="175">
        <f>BW123-Dead!AC126+'Theoritical Daily Growth'!BT124/'Theoritical Daily Growth'!BV124</f>
        <v>11611.91625760545</v>
      </c>
      <c r="BX124" s="21" t="e">
        <f>BW124/Dead!AB126</f>
        <v>#VALUE!</v>
      </c>
      <c r="BY124" s="20">
        <f>'Daily Feed Intake'!BJ122</f>
        <v>92.502933897081562</v>
      </c>
      <c r="BZ124" s="175">
        <f t="shared" si="36"/>
        <v>0.88030866233608629</v>
      </c>
      <c r="CA124" s="176">
        <v>1.35</v>
      </c>
      <c r="CB124" s="175">
        <f>CB123-Dead!AE127+'Theoritical Daily Growth'!BY124/'Theoritical Daily Growth'!CA124</f>
        <v>10576.532012669059</v>
      </c>
      <c r="CC124" s="21" t="e">
        <f>CB124/Dead!AD126</f>
        <v>#VALUE!</v>
      </c>
      <c r="CD124" s="72" t="e">
        <f t="shared" si="37"/>
        <v>#VALUE!</v>
      </c>
    </row>
    <row r="125" spans="1:900" x14ac:dyDescent="0.45">
      <c r="A125" s="18">
        <v>44290</v>
      </c>
      <c r="B125" s="16">
        <v>116</v>
      </c>
      <c r="C125" s="20">
        <f>'Daily Feed Intake'!F123</f>
        <v>130</v>
      </c>
      <c r="D125" s="174">
        <f t="shared" si="20"/>
        <v>1.1309244675903296</v>
      </c>
      <c r="E125" s="170">
        <v>1.35</v>
      </c>
      <c r="F125" s="175">
        <f>F124-Dead!C123+'Theoritical Daily Growth'!C125/'Theoritical Daily Growth'!E125</f>
        <v>11591.316850320749</v>
      </c>
      <c r="G125" s="21" t="e">
        <f>F125/Dead!B128</f>
        <v>#DIV/0!</v>
      </c>
      <c r="H125" s="20">
        <f>'Daily Feed Intake'!J123</f>
        <v>130</v>
      </c>
      <c r="I125" s="174">
        <f t="shared" si="38"/>
        <v>0.98409576068897109</v>
      </c>
      <c r="J125" s="170">
        <v>1.2</v>
      </c>
      <c r="K125" s="175">
        <f>K124-Dead!E127+'Theoritical Daily Growth'!H125/'Theoritical Daily Growth'!J125</f>
        <v>13318.429869973859</v>
      </c>
      <c r="L125" s="21" t="e">
        <f>K125/Dead!D137</f>
        <v>#DIV/0!</v>
      </c>
      <c r="M125" s="20">
        <f>'Daily Feed Intake'!N123</f>
        <v>130</v>
      </c>
      <c r="N125" s="174">
        <f t="shared" si="39"/>
        <v>0.99058856591569844</v>
      </c>
      <c r="O125" s="170">
        <v>1.2</v>
      </c>
      <c r="P125" s="175">
        <f>P124-Dead!G127+'Theoritical Daily Growth'!M125/'Theoritical Daily Growth'!O125</f>
        <v>13231.844392622435</v>
      </c>
      <c r="Q125" s="21" t="e">
        <f>P125/Dead!F127</f>
        <v>#DIV/0!</v>
      </c>
      <c r="R125" s="19" t="e">
        <f t="shared" si="21"/>
        <v>#DIV/0!</v>
      </c>
      <c r="S125" s="20">
        <f>'Daily Feed Intake'!R123</f>
        <v>130</v>
      </c>
      <c r="T125" s="175">
        <f t="shared" si="22"/>
        <v>1.0382478669155095</v>
      </c>
      <c r="U125" s="176">
        <v>1.3</v>
      </c>
      <c r="V125" s="175">
        <f>V124-Dead!I127+'Theoritical Daily Growth'!S125/'Theoritical Daily Growth'!U125</f>
        <v>12621.094831257586</v>
      </c>
      <c r="W125" s="21" t="e">
        <f>V125/Dead!H127</f>
        <v>#DIV/0!</v>
      </c>
      <c r="X125" s="20">
        <f>'Daily Feed Intake'!V123</f>
        <v>130</v>
      </c>
      <c r="Y125" s="175">
        <f t="shared" si="23"/>
        <v>1.0235950006778176</v>
      </c>
      <c r="Z125" s="176">
        <v>1.2</v>
      </c>
      <c r="AA125" s="175">
        <f>AA124-Dead!K127+'Theoritical Daily Growth'!X125/'Theoritical Daily Growth'!Z125</f>
        <v>12808.668906867289</v>
      </c>
      <c r="AB125" s="21" t="e">
        <f>AA125/Dead!J127</f>
        <v>#DIV/0!</v>
      </c>
      <c r="AC125" s="20">
        <f>'Daily Feed Intake'!Z123</f>
        <v>130</v>
      </c>
      <c r="AD125" s="175">
        <f t="shared" si="24"/>
        <v>0.99728440390017048</v>
      </c>
      <c r="AE125" s="176">
        <v>1.2</v>
      </c>
      <c r="AF125" s="175">
        <f>AF124-Dead!M127+'Theoritical Daily Growth'!AC125/'Theoritical Daily Growth'!AE125</f>
        <v>13143.732211687115</v>
      </c>
      <c r="AG125" s="21" t="e">
        <f>AF125/Dead!L127</f>
        <v>#DIV/0!</v>
      </c>
      <c r="AH125" s="72" t="e">
        <f t="shared" si="25"/>
        <v>#DIV/0!</v>
      </c>
      <c r="AI125" s="20">
        <f>'Daily Feed Intake'!AH123</f>
        <v>130</v>
      </c>
      <c r="AJ125" s="175">
        <f t="shared" si="26"/>
        <v>1.0167068893505584</v>
      </c>
      <c r="AK125" s="176">
        <v>1.2</v>
      </c>
      <c r="AL125" s="175">
        <f>AL124-Dead!O127+'Theoritical Daily Growth'!AI125/'Theoritical Daily Growth'!AK125</f>
        <v>12894.712707927725</v>
      </c>
      <c r="AM125" s="21" t="e">
        <f>AL125/Dead!N127</f>
        <v>#DIV/0!</v>
      </c>
      <c r="AN125" s="20">
        <f>'Daily Feed Intake'!AL123</f>
        <v>130</v>
      </c>
      <c r="AO125" s="175">
        <f t="shared" si="27"/>
        <v>1.0021533948706534</v>
      </c>
      <c r="AP125" s="176">
        <v>1.2</v>
      </c>
      <c r="AQ125" s="175">
        <f>AQ124-Dead!Q127+'Theoritical Daily Growth'!AN125/'Theoritical Daily Growth'!AP125</f>
        <v>13080.399352905013</v>
      </c>
      <c r="AR125" s="21" t="e">
        <f>AQ125/Dead!P127</f>
        <v>#DIV/0!</v>
      </c>
      <c r="AS125" s="20">
        <f>'Daily Feed Intake'!AP123</f>
        <v>130</v>
      </c>
      <c r="AT125" s="175">
        <f t="shared" si="28"/>
        <v>1.0585104726682428</v>
      </c>
      <c r="AU125" s="176">
        <v>1.2</v>
      </c>
      <c r="AV125" s="175">
        <f>AV124-Dead!S127+'Theoritical Daily Growth'!AS125/'Theoritical Daily Growth'!AU125</f>
        <v>12389.742290233136</v>
      </c>
      <c r="AW125" s="21" t="e">
        <f>AV125/Dead!R127</f>
        <v>#DIV/0!</v>
      </c>
      <c r="AX125" s="72" t="e">
        <f t="shared" si="29"/>
        <v>#DIV/0!</v>
      </c>
      <c r="AY125" s="20">
        <f>'Daily Feed Intake'!AX123</f>
        <v>130</v>
      </c>
      <c r="AZ125" s="175">
        <f t="shared" si="30"/>
        <v>1.0690937597977961</v>
      </c>
      <c r="BA125" s="176">
        <v>1.2</v>
      </c>
      <c r="BB125" s="175">
        <f>BB124-Dead!U127+'Theoritical Daily Growth'!AY125/'Theoritical Daily Growth'!BA125</f>
        <v>12268.16485499404</v>
      </c>
      <c r="BC125" s="21" t="e">
        <f>BB125/Dead!T127</f>
        <v>#DIV/0!</v>
      </c>
      <c r="BD125" s="20">
        <f>'Daily Feed Intake'!AT123</f>
        <v>130</v>
      </c>
      <c r="BE125" s="175">
        <f t="shared" si="31"/>
        <v>1.0527908347703605</v>
      </c>
      <c r="BF125" s="176">
        <v>1.2</v>
      </c>
      <c r="BG125" s="175">
        <f>BG124-Dead!W127+'Theoritical Daily Growth'!BD125/'Theoritical Daily Growth'!BF125</f>
        <v>12456.46514703365</v>
      </c>
      <c r="BH125" s="21" t="e">
        <f>BG125/Dead!V127</f>
        <v>#DIV/0!</v>
      </c>
      <c r="BI125" s="20">
        <f>'Daily Feed Intake'!AX123</f>
        <v>130</v>
      </c>
      <c r="BJ125" s="175">
        <f t="shared" si="32"/>
        <v>1.0263962660690116</v>
      </c>
      <c r="BK125" s="176">
        <v>1.2</v>
      </c>
      <c r="BL125" s="175">
        <f>BL124-Dead!Y127+'Theoritical Daily Growth'!BI125/'Theoritical Daily Growth'!BK125</f>
        <v>12774.006845366475</v>
      </c>
      <c r="BM125" s="21" t="e">
        <f>BL125/Dead!X127</f>
        <v>#DIV/0!</v>
      </c>
      <c r="BN125" s="72" t="e">
        <f t="shared" si="33"/>
        <v>#DIV/0!</v>
      </c>
      <c r="BO125" s="20">
        <f>'Daily Feed Intake'!BB123</f>
        <v>130</v>
      </c>
      <c r="BP125" s="175">
        <f t="shared" si="34"/>
        <v>1.041315307540019</v>
      </c>
      <c r="BQ125" s="176">
        <v>1.2</v>
      </c>
      <c r="BR125" s="175">
        <f>BR124-Dead!AA127+'Theoritical Daily Growth'!BO125/'Theoritical Daily Growth'!BQ125</f>
        <v>12592.544317142765</v>
      </c>
      <c r="BS125" s="21" t="e">
        <f>BR125/Dead!Z127</f>
        <v>#DIV/0!</v>
      </c>
      <c r="BT125" s="20">
        <f>'Daily Feed Intake'!BF123</f>
        <v>130</v>
      </c>
      <c r="BU125" s="175">
        <f t="shared" si="35"/>
        <v>1.1195395929147696</v>
      </c>
      <c r="BV125" s="176">
        <v>1.2</v>
      </c>
      <c r="BW125" s="175">
        <f>BW124-Dead!AC127+'Theoritical Daily Growth'!BT125/'Theoritical Daily Growth'!BV125</f>
        <v>11720.249590938784</v>
      </c>
      <c r="BX125" s="21" t="e">
        <f>BW125/Dead!AB127</f>
        <v>#DIV/0!</v>
      </c>
      <c r="BY125" s="20">
        <f>'Daily Feed Intake'!BJ123</f>
        <v>130</v>
      </c>
      <c r="BZ125" s="175">
        <f t="shared" si="36"/>
        <v>1.229136354376652</v>
      </c>
      <c r="CA125" s="176">
        <v>1.35</v>
      </c>
      <c r="CB125" s="175">
        <f>CB124-Dead!AE128+'Theoritical Daily Growth'!BY125/'Theoritical Daily Growth'!CA125</f>
        <v>10672.828308965354</v>
      </c>
      <c r="CC125" s="21" t="e">
        <f>CB125/Dead!AD127</f>
        <v>#DIV/0!</v>
      </c>
      <c r="CD125" s="72" t="e">
        <f t="shared" si="37"/>
        <v>#DIV/0!</v>
      </c>
    </row>
    <row r="126" spans="1:900" x14ac:dyDescent="0.45">
      <c r="A126" s="18">
        <v>44291</v>
      </c>
      <c r="B126" s="16">
        <v>117</v>
      </c>
      <c r="C126" s="20">
        <f>'Daily Feed Intake'!F124</f>
        <v>130</v>
      </c>
      <c r="D126" s="174">
        <f t="shared" si="20"/>
        <v>1.1215291729032728</v>
      </c>
      <c r="E126" s="170">
        <v>1.35</v>
      </c>
      <c r="F126" s="175">
        <f>F125-Dead!C124+'Theoritical Daily Growth'!C126/'Theoritical Daily Growth'!E126</f>
        <v>11687.613146617045</v>
      </c>
      <c r="G126" s="21">
        <f>F126/Dead!B129</f>
        <v>233.7522629323409</v>
      </c>
      <c r="H126" s="20">
        <f>'Daily Feed Intake'!J124</f>
        <v>130</v>
      </c>
      <c r="I126" s="174">
        <f t="shared" si="38"/>
        <v>0.97609103527347818</v>
      </c>
      <c r="J126" s="170">
        <v>1.2</v>
      </c>
      <c r="K126" s="175">
        <f>K125-Dead!E128+'Theoritical Daily Growth'!H126/'Theoritical Daily Growth'!J126</f>
        <v>13426.763203307193</v>
      </c>
      <c r="L126" s="21" t="e">
        <f>K126/Dead!D138</f>
        <v>#DIV/0!</v>
      </c>
      <c r="M126" s="20">
        <f>'Daily Feed Intake'!N124</f>
        <v>130</v>
      </c>
      <c r="N126" s="174">
        <f t="shared" si="39"/>
        <v>0.98247830115416845</v>
      </c>
      <c r="O126" s="170">
        <v>1.2</v>
      </c>
      <c r="P126" s="175">
        <f>P125-Dead!G128+'Theoritical Daily Growth'!M126/'Theoritical Daily Growth'!O126</f>
        <v>13340.177725955769</v>
      </c>
      <c r="Q126" s="21" t="e">
        <f>P126/Dead!F128</f>
        <v>#DIV/0!</v>
      </c>
      <c r="R126" s="19" t="e">
        <f t="shared" si="21"/>
        <v>#DIV/0!</v>
      </c>
      <c r="S126" s="20">
        <f>'Daily Feed Intake'!R124</f>
        <v>130</v>
      </c>
      <c r="T126" s="175">
        <f t="shared" si="22"/>
        <v>1.0300215768765173</v>
      </c>
      <c r="U126" s="176">
        <v>1.3</v>
      </c>
      <c r="V126" s="175">
        <f>V125-Dead!I128+'Theoritical Daily Growth'!S126/'Theoritical Daily Growth'!U126</f>
        <v>12721.094831257586</v>
      </c>
      <c r="W126" s="21" t="e">
        <f>V126/Dead!H128</f>
        <v>#DIV/0!</v>
      </c>
      <c r="X126" s="20">
        <f>'Daily Feed Intake'!V124</f>
        <v>130</v>
      </c>
      <c r="Y126" s="175">
        <f t="shared" si="23"/>
        <v>1.0149376250197339</v>
      </c>
      <c r="Z126" s="176">
        <v>1.2</v>
      </c>
      <c r="AA126" s="175">
        <f>AA125-Dead!K128+'Theoritical Daily Growth'!X126/'Theoritical Daily Growth'!Z126</f>
        <v>12917.002240200623</v>
      </c>
      <c r="AB126" s="21" t="e">
        <f>AA126/Dead!J128</f>
        <v>#DIV/0!</v>
      </c>
      <c r="AC126" s="20">
        <f>'Daily Feed Intake'!Z124</f>
        <v>130</v>
      </c>
      <c r="AD126" s="175">
        <f t="shared" si="24"/>
        <v>0.98906458155322807</v>
      </c>
      <c r="AE126" s="176">
        <v>1.2</v>
      </c>
      <c r="AF126" s="175">
        <f>AF125-Dead!M128+'Theoritical Daily Growth'!AC126/'Theoritical Daily Growth'!AE126</f>
        <v>13252.065545020449</v>
      </c>
      <c r="AG126" s="21" t="e">
        <f>AF126/Dead!L128</f>
        <v>#DIV/0!</v>
      </c>
      <c r="AH126" s="72" t="e">
        <f t="shared" si="25"/>
        <v>#DIV/0!</v>
      </c>
      <c r="AI126" s="20">
        <f>'Daily Feed Intake'!AH124</f>
        <v>130</v>
      </c>
      <c r="AJ126" s="175">
        <f t="shared" si="26"/>
        <v>1.0081651522183619</v>
      </c>
      <c r="AK126" s="176">
        <v>1.2</v>
      </c>
      <c r="AL126" s="175">
        <f>AL125-Dead!O128+'Theoritical Daily Growth'!AI126/'Theoritical Daily Growth'!AK126</f>
        <v>13003.046041261059</v>
      </c>
      <c r="AM126" s="21" t="e">
        <f>AL126/Dead!N128</f>
        <v>#DIV/0!</v>
      </c>
      <c r="AN126" s="20">
        <f>'Daily Feed Intake'!AL124</f>
        <v>130</v>
      </c>
      <c r="AO126" s="175">
        <f t="shared" si="27"/>
        <v>0.99385344814513199</v>
      </c>
      <c r="AP126" s="176">
        <v>1.2</v>
      </c>
      <c r="AQ126" s="175">
        <f>AQ125-Dead!Q128+'Theoritical Daily Growth'!AN126/'Theoritical Daily Growth'!AP126</f>
        <v>13188.732686238347</v>
      </c>
      <c r="AR126" s="21" t="e">
        <f>AQ126/Dead!P128</f>
        <v>#DIV/0!</v>
      </c>
      <c r="AS126" s="20">
        <f>'Daily Feed Intake'!AP124</f>
        <v>130</v>
      </c>
      <c r="AT126" s="175">
        <f t="shared" si="28"/>
        <v>1.049255076939569</v>
      </c>
      <c r="AU126" s="176">
        <v>1.2</v>
      </c>
      <c r="AV126" s="175">
        <f>AV125-Dead!S128+'Theoritical Daily Growth'!AS126/'Theoritical Daily Growth'!AU126</f>
        <v>12498.07562356647</v>
      </c>
      <c r="AW126" s="21" t="e">
        <f>AV126/Dead!R128</f>
        <v>#DIV/0!</v>
      </c>
      <c r="AX126" s="72" t="e">
        <f t="shared" si="29"/>
        <v>#DIV/0!</v>
      </c>
      <c r="AY126" s="20">
        <f>'Daily Feed Intake'!AX124</f>
        <v>130</v>
      </c>
      <c r="AZ126" s="175">
        <f t="shared" si="30"/>
        <v>1.0596531880404305</v>
      </c>
      <c r="BA126" s="176">
        <v>1.2</v>
      </c>
      <c r="BB126" s="175">
        <f>BB125-Dead!U128+'Theoritical Daily Growth'!AY126/'Theoritical Daily Growth'!BA126</f>
        <v>12376.498188327374</v>
      </c>
      <c r="BC126" s="21" t="e">
        <f>BB126/Dead!T128</f>
        <v>#DIV/0!</v>
      </c>
      <c r="BD126" s="20">
        <f>'Daily Feed Intake'!AT124</f>
        <v>130</v>
      </c>
      <c r="BE126" s="175">
        <f t="shared" si="31"/>
        <v>1.043634758862211</v>
      </c>
      <c r="BF126" s="176">
        <v>1.2</v>
      </c>
      <c r="BG126" s="175">
        <f>BG125-Dead!W128+'Theoritical Daily Growth'!BD126/'Theoritical Daily Growth'!BF126</f>
        <v>12564.798480366984</v>
      </c>
      <c r="BH126" s="21" t="e">
        <f>BG126/Dead!V128</f>
        <v>#DIV/0!</v>
      </c>
      <c r="BI126" s="20">
        <f>'Daily Feed Intake'!AX124</f>
        <v>130</v>
      </c>
      <c r="BJ126" s="175">
        <f t="shared" si="32"/>
        <v>1.0176916418919486</v>
      </c>
      <c r="BK126" s="176">
        <v>1.2</v>
      </c>
      <c r="BL126" s="175">
        <f>BL125-Dead!Y128+'Theoritical Daily Growth'!BI126/'Theoritical Daily Growth'!BK126</f>
        <v>12882.340178699809</v>
      </c>
      <c r="BM126" s="21" t="e">
        <f>BL126/Dead!X128</f>
        <v>#DIV/0!</v>
      </c>
      <c r="BN126" s="72" t="e">
        <f t="shared" si="33"/>
        <v>#DIV/0!</v>
      </c>
      <c r="BO126" s="20">
        <f>'Daily Feed Intake'!BB124</f>
        <v>130</v>
      </c>
      <c r="BP126" s="175">
        <f t="shared" si="34"/>
        <v>1.032356898859792</v>
      </c>
      <c r="BQ126" s="176">
        <v>1.2</v>
      </c>
      <c r="BR126" s="175">
        <f>BR125-Dead!AA128+'Theoritical Daily Growth'!BO126/'Theoritical Daily Growth'!BQ126</f>
        <v>12700.877650476099</v>
      </c>
      <c r="BS126" s="21" t="e">
        <f>BR126/Dead!Z128</f>
        <v>#DIV/0!</v>
      </c>
      <c r="BT126" s="20">
        <f>'Daily Feed Intake'!BF124</f>
        <v>130</v>
      </c>
      <c r="BU126" s="175">
        <f t="shared" si="35"/>
        <v>1.1091913955527555</v>
      </c>
      <c r="BV126" s="176">
        <v>1.2</v>
      </c>
      <c r="BW126" s="175">
        <f>BW125-Dead!AC128+'Theoritical Daily Growth'!BT126/'Theoritical Daily Growth'!BV126</f>
        <v>11828.582924272117</v>
      </c>
      <c r="BX126" s="21" t="e">
        <f>BW126/Dead!AB128</f>
        <v>#DIV/0!</v>
      </c>
      <c r="BY126" s="20">
        <f>'Daily Feed Intake'!BJ124</f>
        <v>130</v>
      </c>
      <c r="BZ126" s="175">
        <f t="shared" si="36"/>
        <v>1.2180463906722627</v>
      </c>
      <c r="CA126" s="176">
        <v>1.35</v>
      </c>
      <c r="CB126" s="175">
        <f>CB125-Dead!AE129+'Theoritical Daily Growth'!BY126/'Theoritical Daily Growth'!CA126</f>
        <v>10769.12460526165</v>
      </c>
      <c r="CC126" s="21" t="e">
        <f>CB126/Dead!AD128</f>
        <v>#DIV/0!</v>
      </c>
      <c r="CD126" s="72" t="e">
        <f t="shared" si="37"/>
        <v>#DIV/0!</v>
      </c>
    </row>
    <row r="127" spans="1:900" x14ac:dyDescent="0.45">
      <c r="A127" s="18">
        <v>44292</v>
      </c>
      <c r="AF127" s="175" t="e">
        <f>AF126-Dead!L129+'Theoritical Daily Growth'!AC127/'Theoritical Daily Growth'!AE127</f>
        <v>#DIV/0!</v>
      </c>
      <c r="AR127" s="21"/>
      <c r="AV127" s="175"/>
      <c r="BG127" s="175" t="e">
        <f>BG126-Dead!W129+'Theoritical Daily Growth'!BD127/'Theoritical Daily Growth'!BF127</f>
        <v>#DIV/0!</v>
      </c>
    </row>
    <row r="128" spans="1:900" x14ac:dyDescent="0.45">
      <c r="A128" s="18"/>
    </row>
    <row r="129" spans="1:1" x14ac:dyDescent="0.45">
      <c r="A129" s="18"/>
    </row>
    <row r="130" spans="1:1" x14ac:dyDescent="0.45">
      <c r="A130" s="18"/>
    </row>
    <row r="131" spans="1:1" x14ac:dyDescent="0.45">
      <c r="A131" s="18"/>
    </row>
    <row r="132" spans="1:1" x14ac:dyDescent="0.45">
      <c r="A132" s="18"/>
    </row>
    <row r="133" spans="1:1" x14ac:dyDescent="0.45">
      <c r="A133" s="18"/>
    </row>
    <row r="134" spans="1:1" x14ac:dyDescent="0.45">
      <c r="A134" s="18"/>
    </row>
    <row r="135" spans="1:1" x14ac:dyDescent="0.45">
      <c r="A135" s="18"/>
    </row>
    <row r="136" spans="1:1" x14ac:dyDescent="0.45">
      <c r="A136" s="18"/>
    </row>
    <row r="137" spans="1:1" x14ac:dyDescent="0.45">
      <c r="A137" s="18"/>
    </row>
    <row r="138" spans="1:1" x14ac:dyDescent="0.45">
      <c r="A138" s="18"/>
    </row>
    <row r="139" spans="1:1" x14ac:dyDescent="0.45">
      <c r="A139" s="18"/>
    </row>
    <row r="140" spans="1:1" x14ac:dyDescent="0.45">
      <c r="A140" s="18"/>
    </row>
    <row r="141" spans="1:1" x14ac:dyDescent="0.45">
      <c r="A141" s="18"/>
    </row>
    <row r="142" spans="1:1" x14ac:dyDescent="0.45">
      <c r="A142" s="18"/>
    </row>
    <row r="143" spans="1:1" x14ac:dyDescent="0.45">
      <c r="A143" s="18"/>
    </row>
    <row r="144" spans="1:1" x14ac:dyDescent="0.45">
      <c r="A144" s="18"/>
    </row>
    <row r="145" spans="1:1" x14ac:dyDescent="0.45">
      <c r="A145" s="18"/>
    </row>
    <row r="146" spans="1:1" x14ac:dyDescent="0.45">
      <c r="A146" s="18"/>
    </row>
    <row r="147" spans="1:1" x14ac:dyDescent="0.45">
      <c r="A147" s="18"/>
    </row>
    <row r="148" spans="1:1" x14ac:dyDescent="0.45">
      <c r="A148" s="18"/>
    </row>
    <row r="149" spans="1:1" x14ac:dyDescent="0.45">
      <c r="A149" s="18"/>
    </row>
    <row r="150" spans="1:1" x14ac:dyDescent="0.45">
      <c r="A150" s="18"/>
    </row>
    <row r="151" spans="1:1" x14ac:dyDescent="0.45">
      <c r="A151" s="18"/>
    </row>
    <row r="152" spans="1:1" x14ac:dyDescent="0.45">
      <c r="A152" s="18"/>
    </row>
    <row r="153" spans="1:1" x14ac:dyDescent="0.45">
      <c r="A153" s="18"/>
    </row>
    <row r="154" spans="1:1" x14ac:dyDescent="0.45">
      <c r="A154" s="18"/>
    </row>
    <row r="155" spans="1:1" x14ac:dyDescent="0.45">
      <c r="A155" s="18"/>
    </row>
    <row r="156" spans="1:1" x14ac:dyDescent="0.45">
      <c r="A156" s="18"/>
    </row>
    <row r="157" spans="1:1" x14ac:dyDescent="0.45">
      <c r="A157" s="18"/>
    </row>
    <row r="158" spans="1:1" x14ac:dyDescent="0.45">
      <c r="A158" s="18"/>
    </row>
    <row r="159" spans="1:1" x14ac:dyDescent="0.45">
      <c r="A159" s="18"/>
    </row>
    <row r="160" spans="1:1" x14ac:dyDescent="0.45">
      <c r="A160" s="18"/>
    </row>
    <row r="161" spans="1:1" x14ac:dyDescent="0.45">
      <c r="A161" s="18"/>
    </row>
    <row r="162" spans="1:1" x14ac:dyDescent="0.45">
      <c r="A162" s="18"/>
    </row>
    <row r="163" spans="1:1" x14ac:dyDescent="0.45">
      <c r="A163" s="18"/>
    </row>
    <row r="164" spans="1:1" x14ac:dyDescent="0.45">
      <c r="A164" s="18"/>
    </row>
    <row r="165" spans="1:1" x14ac:dyDescent="0.45">
      <c r="A165" s="18"/>
    </row>
    <row r="166" spans="1:1" x14ac:dyDescent="0.45">
      <c r="A166" s="18"/>
    </row>
    <row r="167" spans="1:1" x14ac:dyDescent="0.45">
      <c r="A167" s="18"/>
    </row>
    <row r="168" spans="1:1" x14ac:dyDescent="0.45">
      <c r="A168" s="18"/>
    </row>
    <row r="169" spans="1:1" x14ac:dyDescent="0.45">
      <c r="A169" s="18"/>
    </row>
    <row r="170" spans="1:1" x14ac:dyDescent="0.45">
      <c r="A170" s="18"/>
    </row>
    <row r="171" spans="1:1" x14ac:dyDescent="0.45">
      <c r="A171" s="18"/>
    </row>
    <row r="172" spans="1:1" x14ac:dyDescent="0.45">
      <c r="A172" s="18"/>
    </row>
    <row r="173" spans="1:1" x14ac:dyDescent="0.45">
      <c r="A173" s="18"/>
    </row>
    <row r="174" spans="1:1" x14ac:dyDescent="0.45">
      <c r="A174" s="18"/>
    </row>
    <row r="175" spans="1:1" x14ac:dyDescent="0.45">
      <c r="A175" s="18"/>
    </row>
    <row r="176" spans="1:1" x14ac:dyDescent="0.45">
      <c r="A176" s="18"/>
    </row>
    <row r="177" spans="1:1" x14ac:dyDescent="0.45">
      <c r="A177" s="18"/>
    </row>
    <row r="178" spans="1:1" x14ac:dyDescent="0.45">
      <c r="A178" s="18"/>
    </row>
    <row r="179" spans="1:1" x14ac:dyDescent="0.45">
      <c r="A179" s="18"/>
    </row>
    <row r="180" spans="1:1" x14ac:dyDescent="0.45">
      <c r="A180" s="18"/>
    </row>
    <row r="181" spans="1:1" x14ac:dyDescent="0.45">
      <c r="A181" s="18"/>
    </row>
    <row r="182" spans="1:1" x14ac:dyDescent="0.45">
      <c r="A182" s="18"/>
    </row>
    <row r="183" spans="1:1" x14ac:dyDescent="0.45">
      <c r="A183" s="18"/>
    </row>
    <row r="184" spans="1:1" x14ac:dyDescent="0.45">
      <c r="A184" s="18"/>
    </row>
    <row r="185" spans="1:1" x14ac:dyDescent="0.45">
      <c r="A185" s="18"/>
    </row>
    <row r="186" spans="1:1" x14ac:dyDescent="0.45">
      <c r="A186" s="18"/>
    </row>
    <row r="187" spans="1:1" x14ac:dyDescent="0.45">
      <c r="A187" s="18"/>
    </row>
    <row r="188" spans="1:1" x14ac:dyDescent="0.45">
      <c r="A188" s="18"/>
    </row>
    <row r="189" spans="1:1" x14ac:dyDescent="0.45">
      <c r="A189" s="18"/>
    </row>
    <row r="190" spans="1:1" x14ac:dyDescent="0.45">
      <c r="A190" s="18"/>
    </row>
    <row r="191" spans="1:1" x14ac:dyDescent="0.45">
      <c r="A191" s="18"/>
    </row>
  </sheetData>
  <mergeCells count="20">
    <mergeCell ref="BO5:CD5"/>
    <mergeCell ref="AY6:BC6"/>
    <mergeCell ref="BD6:BH6"/>
    <mergeCell ref="BI6:BM6"/>
    <mergeCell ref="BO6:BS6"/>
    <mergeCell ref="BT6:BX6"/>
    <mergeCell ref="BY6:CC6"/>
    <mergeCell ref="AI5:AX5"/>
    <mergeCell ref="AI6:AM6"/>
    <mergeCell ref="AN6:AR6"/>
    <mergeCell ref="AS6:AW6"/>
    <mergeCell ref="AY5:BN5"/>
    <mergeCell ref="S5:AH5"/>
    <mergeCell ref="C6:G6"/>
    <mergeCell ref="C5:R5"/>
    <mergeCell ref="M6:R6"/>
    <mergeCell ref="S6:W6"/>
    <mergeCell ref="X6:AB6"/>
    <mergeCell ref="AC6:AG6"/>
    <mergeCell ref="H6:L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29"/>
  <sheetViews>
    <sheetView zoomScale="70" zoomScaleNormal="70" workbookViewId="0">
      <selection activeCell="B4" sqref="B4:AE4"/>
    </sheetView>
  </sheetViews>
  <sheetFormatPr defaultRowHeight="14.5" x14ac:dyDescent="0.35"/>
  <cols>
    <col min="1" max="1" width="33" customWidth="1"/>
    <col min="2" max="21" width="8.7265625" customWidth="1"/>
    <col min="22" max="22" width="9.26953125" customWidth="1"/>
    <col min="23" max="23" width="8.7265625" customWidth="1"/>
    <col min="24" max="24" width="9.26953125" customWidth="1"/>
    <col min="25" max="25" width="8.7265625" customWidth="1"/>
    <col min="26" max="26" width="9.26953125" customWidth="1"/>
    <col min="27" max="27" width="8.7265625" customWidth="1"/>
    <col min="28" max="28" width="9.26953125" customWidth="1"/>
    <col min="29" max="29" width="8.7265625" customWidth="1"/>
    <col min="30" max="30" width="9.26953125" customWidth="1"/>
    <col min="31" max="1011" width="8.7265625" customWidth="1"/>
  </cols>
  <sheetData>
    <row r="1" spans="1:31" x14ac:dyDescent="0.35">
      <c r="A1" s="435" t="s">
        <v>143</v>
      </c>
    </row>
    <row r="2" spans="1:31" x14ac:dyDescent="0.35">
      <c r="A2" s="435" t="s">
        <v>154</v>
      </c>
    </row>
    <row r="3" spans="1:31" ht="15" thickBot="1" x14ac:dyDescent="0.4">
      <c r="A3" s="434" t="s">
        <v>136</v>
      </c>
    </row>
    <row r="4" spans="1:31" ht="16" thickBot="1" x14ac:dyDescent="0.4">
      <c r="B4" s="439" t="s">
        <v>67</v>
      </c>
      <c r="C4" s="440"/>
      <c r="D4" s="440"/>
      <c r="E4" s="440"/>
      <c r="F4" s="440"/>
      <c r="G4" s="441"/>
      <c r="H4" s="439" t="s">
        <v>157</v>
      </c>
      <c r="I4" s="440"/>
      <c r="J4" s="440"/>
      <c r="K4" s="440"/>
      <c r="L4" s="440"/>
      <c r="M4" s="441"/>
      <c r="N4" s="439" t="s">
        <v>145</v>
      </c>
      <c r="O4" s="440"/>
      <c r="P4" s="440"/>
      <c r="Q4" s="440"/>
      <c r="R4" s="440"/>
      <c r="S4" s="441"/>
      <c r="T4" s="439" t="s">
        <v>146</v>
      </c>
      <c r="U4" s="440"/>
      <c r="V4" s="440"/>
      <c r="W4" s="440"/>
      <c r="X4" s="440"/>
      <c r="Y4" s="441"/>
      <c r="Z4" s="439" t="s">
        <v>147</v>
      </c>
      <c r="AA4" s="440"/>
      <c r="AB4" s="440"/>
      <c r="AC4" s="440"/>
      <c r="AD4" s="440"/>
      <c r="AE4" s="441"/>
    </row>
    <row r="5" spans="1:31" x14ac:dyDescent="0.35">
      <c r="A5" s="32" t="s">
        <v>87</v>
      </c>
      <c r="B5" s="341" t="s">
        <v>8</v>
      </c>
      <c r="C5" s="343"/>
      <c r="D5" s="341" t="s">
        <v>12</v>
      </c>
      <c r="E5" s="342"/>
      <c r="F5" s="341" t="s">
        <v>1</v>
      </c>
      <c r="G5" s="342"/>
      <c r="H5" s="341" t="s">
        <v>7</v>
      </c>
      <c r="I5" s="342"/>
      <c r="J5" s="341" t="s">
        <v>15</v>
      </c>
      <c r="K5" s="342"/>
      <c r="L5" s="341" t="s">
        <v>16</v>
      </c>
      <c r="M5" s="342"/>
      <c r="N5" s="341" t="s">
        <v>6</v>
      </c>
      <c r="O5" s="342"/>
      <c r="P5" s="341" t="s">
        <v>11</v>
      </c>
      <c r="Q5" s="343"/>
      <c r="R5" s="341" t="s">
        <v>13</v>
      </c>
      <c r="S5" s="343"/>
      <c r="T5" s="341" t="s">
        <v>10</v>
      </c>
      <c r="U5" s="343"/>
      <c r="V5" s="341" t="s">
        <v>14</v>
      </c>
      <c r="W5" s="343"/>
      <c r="X5" s="341" t="s">
        <v>2</v>
      </c>
      <c r="Y5" s="343"/>
      <c r="Z5" s="341" t="s">
        <v>9</v>
      </c>
      <c r="AA5" s="343"/>
      <c r="AB5" s="341" t="s">
        <v>17</v>
      </c>
      <c r="AC5" s="343"/>
      <c r="AD5" s="341" t="s">
        <v>3</v>
      </c>
      <c r="AE5" s="343"/>
    </row>
    <row r="6" spans="1:31" ht="39.5" x14ac:dyDescent="0.35">
      <c r="A6" s="33"/>
      <c r="B6" s="35" t="s">
        <v>137</v>
      </c>
      <c r="C6" s="36" t="s">
        <v>138</v>
      </c>
      <c r="D6" s="35" t="s">
        <v>137</v>
      </c>
      <c r="E6" s="3" t="s">
        <v>138</v>
      </c>
      <c r="F6" s="35" t="s">
        <v>137</v>
      </c>
      <c r="G6" s="3" t="s">
        <v>138</v>
      </c>
      <c r="H6" s="35" t="s">
        <v>137</v>
      </c>
      <c r="I6" s="3" t="s">
        <v>138</v>
      </c>
      <c r="J6" s="35" t="s">
        <v>137</v>
      </c>
      <c r="K6" s="3" t="s">
        <v>138</v>
      </c>
      <c r="L6" s="35" t="s">
        <v>137</v>
      </c>
      <c r="M6" s="3" t="s">
        <v>138</v>
      </c>
      <c r="N6" s="35" t="s">
        <v>137</v>
      </c>
      <c r="O6" s="3" t="s">
        <v>138</v>
      </c>
      <c r="P6" s="35" t="s">
        <v>137</v>
      </c>
      <c r="Q6" s="36" t="s">
        <v>138</v>
      </c>
      <c r="R6" s="35" t="s">
        <v>137</v>
      </c>
      <c r="S6" s="36" t="s">
        <v>138</v>
      </c>
      <c r="T6" s="35" t="s">
        <v>137</v>
      </c>
      <c r="U6" s="36" t="s">
        <v>138</v>
      </c>
      <c r="V6" s="35" t="s">
        <v>137</v>
      </c>
      <c r="W6" s="36" t="s">
        <v>138</v>
      </c>
      <c r="X6" s="35" t="s">
        <v>137</v>
      </c>
      <c r="Y6" s="36" t="s">
        <v>138</v>
      </c>
      <c r="Z6" s="35" t="s">
        <v>137</v>
      </c>
      <c r="AA6" s="36" t="s">
        <v>138</v>
      </c>
      <c r="AB6" s="35" t="s">
        <v>137</v>
      </c>
      <c r="AC6" s="36" t="s">
        <v>138</v>
      </c>
      <c r="AD6" s="35" t="s">
        <v>137</v>
      </c>
      <c r="AE6" s="36" t="s">
        <v>138</v>
      </c>
    </row>
    <row r="7" spans="1:31" x14ac:dyDescent="0.35">
      <c r="A7" s="34">
        <v>44174</v>
      </c>
      <c r="B7" s="35">
        <v>50</v>
      </c>
      <c r="C7" s="36">
        <v>0</v>
      </c>
      <c r="D7" s="35">
        <v>50</v>
      </c>
      <c r="E7" s="23">
        <v>0</v>
      </c>
      <c r="F7" s="35">
        <v>50</v>
      </c>
      <c r="G7" s="24">
        <v>0</v>
      </c>
      <c r="H7" s="35">
        <v>50</v>
      </c>
      <c r="I7" s="24">
        <v>0</v>
      </c>
      <c r="J7" s="35">
        <v>50</v>
      </c>
      <c r="K7" s="23">
        <v>0</v>
      </c>
      <c r="L7" s="35">
        <v>50</v>
      </c>
      <c r="M7" s="23">
        <v>0</v>
      </c>
      <c r="N7" s="35">
        <v>50</v>
      </c>
      <c r="O7" s="23">
        <v>0</v>
      </c>
      <c r="P7" s="35">
        <v>50</v>
      </c>
      <c r="Q7" s="39">
        <v>0</v>
      </c>
      <c r="R7" s="35">
        <v>50</v>
      </c>
      <c r="S7" s="39">
        <v>0</v>
      </c>
      <c r="T7" s="35">
        <v>50</v>
      </c>
      <c r="U7" s="39">
        <v>0</v>
      </c>
      <c r="V7" s="35">
        <v>50</v>
      </c>
      <c r="W7" s="39">
        <v>0</v>
      </c>
      <c r="X7" s="35">
        <v>50</v>
      </c>
      <c r="Y7" s="39">
        <v>0</v>
      </c>
      <c r="Z7" s="35">
        <v>50</v>
      </c>
      <c r="AA7" s="39">
        <v>0</v>
      </c>
      <c r="AB7" s="35">
        <v>50</v>
      </c>
      <c r="AC7" s="39">
        <v>0</v>
      </c>
      <c r="AD7" s="35">
        <v>50</v>
      </c>
      <c r="AE7" s="39">
        <v>0</v>
      </c>
    </row>
    <row r="8" spans="1:31" x14ac:dyDescent="0.35">
      <c r="A8" s="34">
        <v>44175</v>
      </c>
      <c r="B8" s="35">
        <v>50</v>
      </c>
      <c r="C8" s="36">
        <v>0</v>
      </c>
      <c r="D8" s="35">
        <v>50</v>
      </c>
      <c r="E8" s="23">
        <v>0</v>
      </c>
      <c r="F8" s="35">
        <v>50</v>
      </c>
      <c r="G8" s="24">
        <v>0</v>
      </c>
      <c r="H8" s="35">
        <v>50</v>
      </c>
      <c r="I8" s="24">
        <v>0</v>
      </c>
      <c r="J8" s="35">
        <v>50</v>
      </c>
      <c r="K8" s="23">
        <v>0</v>
      </c>
      <c r="L8" s="35">
        <v>50</v>
      </c>
      <c r="M8" s="23">
        <v>0</v>
      </c>
      <c r="N8" s="35">
        <v>50</v>
      </c>
      <c r="O8" s="23">
        <v>0</v>
      </c>
      <c r="P8" s="35">
        <v>50</v>
      </c>
      <c r="Q8" s="39">
        <v>0</v>
      </c>
      <c r="R8" s="35">
        <v>50</v>
      </c>
      <c r="S8" s="39">
        <v>0</v>
      </c>
      <c r="T8" s="35">
        <v>50</v>
      </c>
      <c r="U8" s="39">
        <v>0</v>
      </c>
      <c r="V8" s="35">
        <v>50</v>
      </c>
      <c r="W8" s="39">
        <v>0</v>
      </c>
      <c r="X8" s="35">
        <v>50</v>
      </c>
      <c r="Y8" s="39">
        <v>0</v>
      </c>
      <c r="Z8" s="35">
        <v>50</v>
      </c>
      <c r="AA8" s="39">
        <v>0</v>
      </c>
      <c r="AB8" s="35">
        <v>50</v>
      </c>
      <c r="AC8" s="39">
        <v>0</v>
      </c>
      <c r="AD8" s="35">
        <v>50</v>
      </c>
      <c r="AE8" s="39">
        <v>0</v>
      </c>
    </row>
    <row r="9" spans="1:31" x14ac:dyDescent="0.35">
      <c r="A9" s="34">
        <v>44176</v>
      </c>
      <c r="B9" s="35">
        <v>50</v>
      </c>
      <c r="C9" s="36">
        <v>0</v>
      </c>
      <c r="D9" s="35">
        <v>50</v>
      </c>
      <c r="E9" s="23">
        <v>0</v>
      </c>
      <c r="F9" s="35">
        <v>50</v>
      </c>
      <c r="G9" s="24">
        <v>0</v>
      </c>
      <c r="H9" s="35">
        <v>50</v>
      </c>
      <c r="I9" s="24">
        <v>0</v>
      </c>
      <c r="J9" s="35">
        <v>50</v>
      </c>
      <c r="K9" s="23">
        <v>0</v>
      </c>
      <c r="L9" s="35">
        <v>50</v>
      </c>
      <c r="M9" s="23">
        <v>0</v>
      </c>
      <c r="N9" s="35">
        <v>50</v>
      </c>
      <c r="O9" s="23">
        <v>0</v>
      </c>
      <c r="P9" s="35">
        <v>50</v>
      </c>
      <c r="Q9" s="39">
        <v>0</v>
      </c>
      <c r="R9" s="35">
        <v>50</v>
      </c>
      <c r="S9" s="39">
        <v>0</v>
      </c>
      <c r="T9" s="35">
        <v>50</v>
      </c>
      <c r="U9" s="39">
        <v>0</v>
      </c>
      <c r="V9" s="35">
        <v>50</v>
      </c>
      <c r="W9" s="39">
        <v>0</v>
      </c>
      <c r="X9" s="35">
        <v>50</v>
      </c>
      <c r="Y9" s="39">
        <v>0</v>
      </c>
      <c r="Z9" s="35">
        <v>50</v>
      </c>
      <c r="AA9" s="39">
        <v>0</v>
      </c>
      <c r="AB9" s="35">
        <v>50</v>
      </c>
      <c r="AC9" s="39">
        <v>0</v>
      </c>
      <c r="AD9" s="35">
        <v>50</v>
      </c>
      <c r="AE9" s="39">
        <v>0</v>
      </c>
    </row>
    <row r="10" spans="1:31" x14ac:dyDescent="0.35">
      <c r="A10" s="34">
        <v>44177</v>
      </c>
      <c r="B10" s="35">
        <v>50</v>
      </c>
      <c r="C10" s="36">
        <v>0</v>
      </c>
      <c r="D10" s="35">
        <v>50</v>
      </c>
      <c r="E10" s="23">
        <v>0</v>
      </c>
      <c r="F10" s="35">
        <v>50</v>
      </c>
      <c r="G10" s="24">
        <v>0</v>
      </c>
      <c r="H10" s="35">
        <v>50</v>
      </c>
      <c r="I10" s="24">
        <v>0</v>
      </c>
      <c r="J10" s="35">
        <v>50</v>
      </c>
      <c r="K10" s="23">
        <v>0</v>
      </c>
      <c r="L10" s="35">
        <v>50</v>
      </c>
      <c r="M10" s="23">
        <v>0</v>
      </c>
      <c r="N10" s="35">
        <v>50</v>
      </c>
      <c r="O10" s="23">
        <v>0</v>
      </c>
      <c r="P10" s="35">
        <v>50</v>
      </c>
      <c r="Q10" s="39">
        <v>0</v>
      </c>
      <c r="R10" s="35">
        <v>50</v>
      </c>
      <c r="S10" s="39">
        <v>0</v>
      </c>
      <c r="T10" s="35">
        <v>50</v>
      </c>
      <c r="U10" s="39">
        <v>0</v>
      </c>
      <c r="V10" s="35">
        <v>50</v>
      </c>
      <c r="W10" s="39">
        <v>0</v>
      </c>
      <c r="X10" s="35">
        <v>50</v>
      </c>
      <c r="Y10" s="39">
        <v>0</v>
      </c>
      <c r="Z10" s="35">
        <v>50</v>
      </c>
      <c r="AA10" s="39">
        <v>0</v>
      </c>
      <c r="AB10" s="35">
        <v>50</v>
      </c>
      <c r="AC10" s="39">
        <v>0</v>
      </c>
      <c r="AD10" s="35">
        <v>50</v>
      </c>
      <c r="AE10" s="39">
        <v>0</v>
      </c>
    </row>
    <row r="11" spans="1:31" x14ac:dyDescent="0.35">
      <c r="A11" s="34">
        <v>44178</v>
      </c>
      <c r="B11" s="35">
        <v>50</v>
      </c>
      <c r="C11" s="36">
        <v>0</v>
      </c>
      <c r="D11" s="35">
        <v>50</v>
      </c>
      <c r="E11" s="23">
        <v>0</v>
      </c>
      <c r="F11" s="35">
        <v>50</v>
      </c>
      <c r="G11" s="24">
        <v>0</v>
      </c>
      <c r="H11" s="35">
        <v>50</v>
      </c>
      <c r="I11" s="24">
        <v>0</v>
      </c>
      <c r="J11" s="35">
        <v>50</v>
      </c>
      <c r="K11" s="23">
        <v>0</v>
      </c>
      <c r="L11" s="35">
        <v>50</v>
      </c>
      <c r="M11" s="23">
        <v>0</v>
      </c>
      <c r="N11" s="35">
        <v>50</v>
      </c>
      <c r="O11" s="23">
        <v>0</v>
      </c>
      <c r="P11" s="35">
        <v>50</v>
      </c>
      <c r="Q11" s="39">
        <v>0</v>
      </c>
      <c r="R11" s="35">
        <v>50</v>
      </c>
      <c r="S11" s="39">
        <v>0</v>
      </c>
      <c r="T11" s="35">
        <v>50</v>
      </c>
      <c r="U11" s="39">
        <v>0</v>
      </c>
      <c r="V11" s="35">
        <v>50</v>
      </c>
      <c r="W11" s="39">
        <v>0</v>
      </c>
      <c r="X11" s="35">
        <v>50</v>
      </c>
      <c r="Y11" s="39">
        <v>0</v>
      </c>
      <c r="Z11" s="35">
        <v>50</v>
      </c>
      <c r="AA11" s="39">
        <v>0</v>
      </c>
      <c r="AB11" s="35">
        <v>50</v>
      </c>
      <c r="AC11" s="39">
        <v>0</v>
      </c>
      <c r="AD11" s="35">
        <v>50</v>
      </c>
      <c r="AE11" s="39">
        <v>0</v>
      </c>
    </row>
    <row r="12" spans="1:31" x14ac:dyDescent="0.35">
      <c r="A12" s="34">
        <v>44179</v>
      </c>
      <c r="B12" s="35">
        <v>50</v>
      </c>
      <c r="C12" s="36">
        <v>0</v>
      </c>
      <c r="D12" s="35">
        <v>50</v>
      </c>
      <c r="E12" s="23">
        <v>0</v>
      </c>
      <c r="F12" s="35">
        <v>50</v>
      </c>
      <c r="G12" s="24">
        <v>0</v>
      </c>
      <c r="H12" s="35">
        <v>50</v>
      </c>
      <c r="I12" s="24">
        <v>0</v>
      </c>
      <c r="J12" s="35">
        <v>50</v>
      </c>
      <c r="K12" s="23">
        <v>0</v>
      </c>
      <c r="L12" s="35">
        <v>50</v>
      </c>
      <c r="M12" s="23">
        <v>0</v>
      </c>
      <c r="N12" s="35">
        <v>50</v>
      </c>
      <c r="O12" s="23">
        <v>0</v>
      </c>
      <c r="P12" s="35">
        <v>50</v>
      </c>
      <c r="Q12" s="39">
        <v>0</v>
      </c>
      <c r="R12" s="35">
        <v>50</v>
      </c>
      <c r="S12" s="39">
        <v>0</v>
      </c>
      <c r="T12" s="35">
        <v>50</v>
      </c>
      <c r="U12" s="39">
        <v>0</v>
      </c>
      <c r="V12" s="35">
        <v>50</v>
      </c>
      <c r="W12" s="39">
        <v>0</v>
      </c>
      <c r="X12" s="35">
        <v>50</v>
      </c>
      <c r="Y12" s="39">
        <v>0</v>
      </c>
      <c r="Z12" s="35">
        <v>50</v>
      </c>
      <c r="AA12" s="39">
        <v>0</v>
      </c>
      <c r="AB12" s="35">
        <v>50</v>
      </c>
      <c r="AC12" s="39">
        <v>0</v>
      </c>
      <c r="AD12" s="35">
        <v>50</v>
      </c>
      <c r="AE12" s="39">
        <v>0</v>
      </c>
    </row>
    <row r="13" spans="1:31" x14ac:dyDescent="0.35">
      <c r="A13" s="34">
        <v>44180</v>
      </c>
      <c r="B13" s="35">
        <v>50</v>
      </c>
      <c r="C13" s="36">
        <v>0</v>
      </c>
      <c r="D13" s="35">
        <v>50</v>
      </c>
      <c r="E13" s="23">
        <v>0</v>
      </c>
      <c r="F13" s="35">
        <v>50</v>
      </c>
      <c r="G13" s="24">
        <v>0</v>
      </c>
      <c r="H13" s="35">
        <v>50</v>
      </c>
      <c r="I13" s="24">
        <v>0</v>
      </c>
      <c r="J13" s="35">
        <v>50</v>
      </c>
      <c r="K13" s="23">
        <v>0</v>
      </c>
      <c r="L13" s="35">
        <v>50</v>
      </c>
      <c r="M13" s="23">
        <v>0</v>
      </c>
      <c r="N13" s="35">
        <v>50</v>
      </c>
      <c r="O13" s="23">
        <v>0</v>
      </c>
      <c r="P13" s="35">
        <v>50</v>
      </c>
      <c r="Q13" s="39">
        <v>0</v>
      </c>
      <c r="R13" s="35">
        <v>50</v>
      </c>
      <c r="S13" s="39">
        <v>0</v>
      </c>
      <c r="T13" s="35">
        <v>50</v>
      </c>
      <c r="U13" s="39">
        <v>0</v>
      </c>
      <c r="V13" s="35">
        <v>50</v>
      </c>
      <c r="W13" s="39">
        <v>0</v>
      </c>
      <c r="X13" s="35">
        <v>50</v>
      </c>
      <c r="Y13" s="39">
        <v>0</v>
      </c>
      <c r="Z13" s="35">
        <v>50</v>
      </c>
      <c r="AA13" s="39">
        <v>0</v>
      </c>
      <c r="AB13" s="35">
        <v>50</v>
      </c>
      <c r="AC13" s="39">
        <v>0</v>
      </c>
      <c r="AD13" s="35">
        <v>50</v>
      </c>
      <c r="AE13" s="39">
        <v>0</v>
      </c>
    </row>
    <row r="14" spans="1:31" x14ac:dyDescent="0.35">
      <c r="A14" s="34">
        <v>44181</v>
      </c>
      <c r="B14" s="35">
        <v>50</v>
      </c>
      <c r="C14" s="36">
        <v>0</v>
      </c>
      <c r="D14" s="35">
        <v>50</v>
      </c>
      <c r="E14" s="23">
        <v>0</v>
      </c>
      <c r="F14" s="35">
        <v>50</v>
      </c>
      <c r="G14" s="24">
        <v>0</v>
      </c>
      <c r="H14" s="35">
        <v>50</v>
      </c>
      <c r="I14" s="24">
        <v>0</v>
      </c>
      <c r="J14" s="35">
        <v>50</v>
      </c>
      <c r="K14" s="23">
        <v>0</v>
      </c>
      <c r="L14" s="35">
        <v>50</v>
      </c>
      <c r="M14" s="23">
        <v>0</v>
      </c>
      <c r="N14" s="35">
        <v>50</v>
      </c>
      <c r="O14" s="23">
        <v>0</v>
      </c>
      <c r="P14" s="35">
        <v>50</v>
      </c>
      <c r="Q14" s="39">
        <v>0</v>
      </c>
      <c r="R14" s="35">
        <v>50</v>
      </c>
      <c r="S14" s="39">
        <v>0</v>
      </c>
      <c r="T14" s="35">
        <v>50</v>
      </c>
      <c r="U14" s="39">
        <v>0</v>
      </c>
      <c r="V14" s="35">
        <v>50</v>
      </c>
      <c r="W14" s="39">
        <v>0</v>
      </c>
      <c r="X14" s="35">
        <v>50</v>
      </c>
      <c r="Y14" s="39">
        <v>0</v>
      </c>
      <c r="Z14" s="35">
        <v>50</v>
      </c>
      <c r="AA14" s="39">
        <v>0</v>
      </c>
      <c r="AB14" s="35">
        <v>50</v>
      </c>
      <c r="AC14" s="39">
        <v>0</v>
      </c>
      <c r="AD14" s="35">
        <v>50</v>
      </c>
      <c r="AE14" s="39">
        <v>0</v>
      </c>
    </row>
    <row r="15" spans="1:31" x14ac:dyDescent="0.35">
      <c r="A15" s="34">
        <v>44182</v>
      </c>
      <c r="B15" s="35">
        <v>50</v>
      </c>
      <c r="C15" s="36">
        <v>0</v>
      </c>
      <c r="D15" s="35">
        <v>50</v>
      </c>
      <c r="E15" s="23">
        <v>0</v>
      </c>
      <c r="F15" s="35">
        <v>50</v>
      </c>
      <c r="G15" s="24">
        <v>0</v>
      </c>
      <c r="H15" s="35">
        <v>50</v>
      </c>
      <c r="I15" s="24">
        <v>0</v>
      </c>
      <c r="J15" s="35">
        <v>50</v>
      </c>
      <c r="K15" s="23">
        <v>0</v>
      </c>
      <c r="L15" s="35">
        <v>50</v>
      </c>
      <c r="M15" s="23">
        <v>0</v>
      </c>
      <c r="N15" s="35">
        <v>50</v>
      </c>
      <c r="O15" s="23">
        <v>0</v>
      </c>
      <c r="P15" s="35">
        <v>50</v>
      </c>
      <c r="Q15" s="39">
        <v>0</v>
      </c>
      <c r="R15" s="35">
        <v>50</v>
      </c>
      <c r="S15" s="39">
        <v>0</v>
      </c>
      <c r="T15" s="35">
        <v>50</v>
      </c>
      <c r="U15" s="39">
        <v>0</v>
      </c>
      <c r="V15" s="35">
        <v>50</v>
      </c>
      <c r="W15" s="39">
        <v>0</v>
      </c>
      <c r="X15" s="35">
        <v>50</v>
      </c>
      <c r="Y15" s="39">
        <v>0</v>
      </c>
      <c r="Z15" s="35">
        <v>50</v>
      </c>
      <c r="AA15" s="39">
        <v>0</v>
      </c>
      <c r="AB15" s="35">
        <v>50</v>
      </c>
      <c r="AC15" s="39">
        <v>0</v>
      </c>
      <c r="AD15" s="35">
        <v>50</v>
      </c>
      <c r="AE15" s="39">
        <v>0</v>
      </c>
    </row>
    <row r="16" spans="1:31" x14ac:dyDescent="0.35">
      <c r="A16" s="34">
        <v>44183</v>
      </c>
      <c r="B16" s="35">
        <v>50</v>
      </c>
      <c r="C16" s="36">
        <v>0</v>
      </c>
      <c r="D16" s="35">
        <v>50</v>
      </c>
      <c r="E16" s="23">
        <v>0</v>
      </c>
      <c r="F16" s="35">
        <v>50</v>
      </c>
      <c r="G16" s="24">
        <v>0</v>
      </c>
      <c r="H16" s="35">
        <v>50</v>
      </c>
      <c r="I16" s="24">
        <v>0</v>
      </c>
      <c r="J16" s="35">
        <v>50</v>
      </c>
      <c r="K16" s="23">
        <v>0</v>
      </c>
      <c r="L16" s="35">
        <v>50</v>
      </c>
      <c r="M16" s="23">
        <v>0</v>
      </c>
      <c r="N16" s="35">
        <v>50</v>
      </c>
      <c r="O16" s="23">
        <v>0</v>
      </c>
      <c r="P16" s="35">
        <v>50</v>
      </c>
      <c r="Q16" s="39">
        <v>0</v>
      </c>
      <c r="R16" s="35">
        <v>50</v>
      </c>
      <c r="S16" s="39">
        <v>0</v>
      </c>
      <c r="T16" s="35">
        <v>50</v>
      </c>
      <c r="U16" s="39">
        <v>0</v>
      </c>
      <c r="V16" s="35">
        <v>50</v>
      </c>
      <c r="W16" s="39">
        <v>0</v>
      </c>
      <c r="X16" s="35">
        <v>50</v>
      </c>
      <c r="Y16" s="39">
        <v>0</v>
      </c>
      <c r="Z16" s="35">
        <v>50</v>
      </c>
      <c r="AA16" s="39">
        <v>0</v>
      </c>
      <c r="AB16" s="35">
        <v>50</v>
      </c>
      <c r="AC16" s="39">
        <v>0</v>
      </c>
      <c r="AD16" s="35">
        <v>50</v>
      </c>
      <c r="AE16" s="39">
        <v>0</v>
      </c>
    </row>
    <row r="17" spans="1:31" x14ac:dyDescent="0.35">
      <c r="A17" s="34">
        <v>44184</v>
      </c>
      <c r="B17" s="35">
        <v>50</v>
      </c>
      <c r="C17" s="36">
        <v>0</v>
      </c>
      <c r="D17" s="35">
        <v>50</v>
      </c>
      <c r="E17" s="23">
        <v>0</v>
      </c>
      <c r="F17" s="35">
        <v>50</v>
      </c>
      <c r="G17" s="24">
        <v>0</v>
      </c>
      <c r="H17" s="35">
        <v>50</v>
      </c>
      <c r="I17" s="24">
        <v>0</v>
      </c>
      <c r="J17" s="35">
        <v>50</v>
      </c>
      <c r="K17" s="23">
        <v>0</v>
      </c>
      <c r="L17" s="35">
        <v>50</v>
      </c>
      <c r="M17" s="23">
        <v>0</v>
      </c>
      <c r="N17" s="35">
        <v>50</v>
      </c>
      <c r="O17" s="23">
        <v>0</v>
      </c>
      <c r="P17" s="35">
        <v>50</v>
      </c>
      <c r="Q17" s="39">
        <v>0</v>
      </c>
      <c r="R17" s="35">
        <v>50</v>
      </c>
      <c r="S17" s="39">
        <v>0</v>
      </c>
      <c r="T17" s="35">
        <v>50</v>
      </c>
      <c r="U17" s="39">
        <v>0</v>
      </c>
      <c r="V17" s="35">
        <v>50</v>
      </c>
      <c r="W17" s="39">
        <v>0</v>
      </c>
      <c r="X17" s="35">
        <v>50</v>
      </c>
      <c r="Y17" s="39">
        <v>0</v>
      </c>
      <c r="Z17" s="35">
        <v>50</v>
      </c>
      <c r="AA17" s="39">
        <v>0</v>
      </c>
      <c r="AB17" s="35">
        <v>50</v>
      </c>
      <c r="AC17" s="39">
        <v>0</v>
      </c>
      <c r="AD17" s="35">
        <v>50</v>
      </c>
      <c r="AE17" s="39">
        <v>0</v>
      </c>
    </row>
    <row r="18" spans="1:31" x14ac:dyDescent="0.35">
      <c r="A18" s="34">
        <v>44185</v>
      </c>
      <c r="B18" s="35">
        <v>50</v>
      </c>
      <c r="C18" s="36">
        <v>0</v>
      </c>
      <c r="D18" s="35">
        <v>50</v>
      </c>
      <c r="E18" s="23">
        <v>0</v>
      </c>
      <c r="F18" s="35">
        <v>50</v>
      </c>
      <c r="G18" s="24">
        <v>0</v>
      </c>
      <c r="H18" s="35">
        <v>50</v>
      </c>
      <c r="I18" s="24">
        <v>0</v>
      </c>
      <c r="J18" s="35">
        <v>50</v>
      </c>
      <c r="K18" s="23">
        <v>0</v>
      </c>
      <c r="L18" s="35">
        <v>50</v>
      </c>
      <c r="M18" s="23">
        <v>0</v>
      </c>
      <c r="N18" s="35">
        <v>50</v>
      </c>
      <c r="O18" s="23">
        <v>0</v>
      </c>
      <c r="P18" s="35">
        <v>50</v>
      </c>
      <c r="Q18" s="39">
        <v>0</v>
      </c>
      <c r="R18" s="35">
        <v>50</v>
      </c>
      <c r="S18" s="39">
        <v>0</v>
      </c>
      <c r="T18" s="35">
        <v>50</v>
      </c>
      <c r="U18" s="39">
        <v>0</v>
      </c>
      <c r="V18" s="35">
        <v>50</v>
      </c>
      <c r="W18" s="39">
        <v>0</v>
      </c>
      <c r="X18" s="35">
        <v>50</v>
      </c>
      <c r="Y18" s="39">
        <v>0</v>
      </c>
      <c r="Z18" s="35">
        <v>50</v>
      </c>
      <c r="AA18" s="39">
        <v>0</v>
      </c>
      <c r="AB18" s="35">
        <v>50</v>
      </c>
      <c r="AC18" s="39">
        <v>0</v>
      </c>
      <c r="AD18" s="35">
        <v>50</v>
      </c>
      <c r="AE18" s="39">
        <v>0</v>
      </c>
    </row>
    <row r="19" spans="1:31" x14ac:dyDescent="0.35">
      <c r="A19" s="34">
        <v>44186</v>
      </c>
      <c r="B19" s="35">
        <v>50</v>
      </c>
      <c r="C19" s="36">
        <v>0</v>
      </c>
      <c r="D19" s="35">
        <v>50</v>
      </c>
      <c r="E19" s="23">
        <v>0</v>
      </c>
      <c r="F19" s="35">
        <v>50</v>
      </c>
      <c r="G19" s="24">
        <v>0</v>
      </c>
      <c r="H19" s="35">
        <v>50</v>
      </c>
      <c r="I19" s="24">
        <v>0</v>
      </c>
      <c r="J19" s="35">
        <v>50</v>
      </c>
      <c r="K19" s="23">
        <v>0</v>
      </c>
      <c r="L19" s="35">
        <v>50</v>
      </c>
      <c r="M19" s="23">
        <v>0</v>
      </c>
      <c r="N19" s="35">
        <v>50</v>
      </c>
      <c r="O19" s="23">
        <v>0</v>
      </c>
      <c r="P19" s="35">
        <v>50</v>
      </c>
      <c r="Q19" s="39">
        <v>0</v>
      </c>
      <c r="R19" s="35">
        <v>50</v>
      </c>
      <c r="S19" s="39">
        <v>0</v>
      </c>
      <c r="T19" s="35">
        <v>50</v>
      </c>
      <c r="U19" s="39">
        <v>0</v>
      </c>
      <c r="V19" s="35">
        <v>50</v>
      </c>
      <c r="W19" s="39">
        <v>0</v>
      </c>
      <c r="X19" s="35">
        <v>50</v>
      </c>
      <c r="Y19" s="39">
        <v>0</v>
      </c>
      <c r="Z19" s="35">
        <v>50</v>
      </c>
      <c r="AA19" s="39">
        <v>0</v>
      </c>
      <c r="AB19" s="35">
        <v>50</v>
      </c>
      <c r="AC19" s="39">
        <v>0</v>
      </c>
      <c r="AD19" s="35">
        <v>50</v>
      </c>
      <c r="AE19" s="39">
        <v>0</v>
      </c>
    </row>
    <row r="20" spans="1:31" x14ac:dyDescent="0.35">
      <c r="A20" s="34">
        <v>44187</v>
      </c>
      <c r="B20" s="35">
        <v>50</v>
      </c>
      <c r="C20" s="36">
        <v>0</v>
      </c>
      <c r="D20" s="35">
        <v>50</v>
      </c>
      <c r="E20" s="23">
        <v>0</v>
      </c>
      <c r="F20" s="35">
        <v>50</v>
      </c>
      <c r="G20" s="24">
        <v>0</v>
      </c>
      <c r="H20" s="35">
        <v>50</v>
      </c>
      <c r="I20" s="24">
        <v>0</v>
      </c>
      <c r="J20" s="35">
        <v>50</v>
      </c>
      <c r="K20" s="23">
        <v>0</v>
      </c>
      <c r="L20" s="35">
        <v>50</v>
      </c>
      <c r="M20" s="23">
        <v>0</v>
      </c>
      <c r="N20" s="35">
        <v>50</v>
      </c>
      <c r="O20" s="23">
        <v>0</v>
      </c>
      <c r="P20" s="35">
        <v>50</v>
      </c>
      <c r="Q20" s="39">
        <v>0</v>
      </c>
      <c r="R20" s="35">
        <v>50</v>
      </c>
      <c r="S20" s="39">
        <v>0</v>
      </c>
      <c r="T20" s="35">
        <v>50</v>
      </c>
      <c r="U20" s="39">
        <v>0</v>
      </c>
      <c r="V20" s="35">
        <v>50</v>
      </c>
      <c r="W20" s="39">
        <v>0</v>
      </c>
      <c r="X20" s="35">
        <v>50</v>
      </c>
      <c r="Y20" s="39">
        <v>0</v>
      </c>
      <c r="Z20" s="35">
        <v>50</v>
      </c>
      <c r="AA20" s="39">
        <v>0</v>
      </c>
      <c r="AB20" s="35">
        <v>50</v>
      </c>
      <c r="AC20" s="39">
        <v>0</v>
      </c>
      <c r="AD20" s="35">
        <v>50</v>
      </c>
      <c r="AE20" s="39">
        <v>0</v>
      </c>
    </row>
    <row r="21" spans="1:31" x14ac:dyDescent="0.35">
      <c r="A21" s="34">
        <v>44188</v>
      </c>
      <c r="B21" s="35">
        <v>50</v>
      </c>
      <c r="C21" s="36">
        <v>0</v>
      </c>
      <c r="D21" s="35">
        <v>50</v>
      </c>
      <c r="E21" s="23">
        <v>0</v>
      </c>
      <c r="F21" s="35">
        <v>50</v>
      </c>
      <c r="G21" s="24">
        <v>0</v>
      </c>
      <c r="H21" s="35">
        <v>50</v>
      </c>
      <c r="I21" s="24">
        <v>0</v>
      </c>
      <c r="J21" s="35">
        <v>50</v>
      </c>
      <c r="K21" s="23">
        <v>0</v>
      </c>
      <c r="L21" s="35">
        <v>50</v>
      </c>
      <c r="M21" s="23">
        <v>0</v>
      </c>
      <c r="N21" s="35">
        <v>50</v>
      </c>
      <c r="O21" s="23">
        <v>0</v>
      </c>
      <c r="P21" s="35">
        <v>50</v>
      </c>
      <c r="Q21" s="39">
        <v>0</v>
      </c>
      <c r="R21" s="35">
        <v>50</v>
      </c>
      <c r="S21" s="39">
        <v>0</v>
      </c>
      <c r="T21" s="35">
        <v>50</v>
      </c>
      <c r="U21" s="39">
        <v>0</v>
      </c>
      <c r="V21" s="35">
        <v>50</v>
      </c>
      <c r="W21" s="39">
        <v>0</v>
      </c>
      <c r="X21" s="35">
        <v>50</v>
      </c>
      <c r="Y21" s="39">
        <v>0</v>
      </c>
      <c r="Z21" s="35">
        <v>50</v>
      </c>
      <c r="AA21" s="39">
        <v>0</v>
      </c>
      <c r="AB21" s="35">
        <v>50</v>
      </c>
      <c r="AC21" s="39">
        <v>0</v>
      </c>
      <c r="AD21" s="35">
        <v>50</v>
      </c>
      <c r="AE21" s="39">
        <v>0</v>
      </c>
    </row>
    <row r="22" spans="1:31" x14ac:dyDescent="0.35">
      <c r="A22" s="34">
        <v>44189</v>
      </c>
      <c r="B22" s="35">
        <v>50</v>
      </c>
      <c r="C22" s="36">
        <v>0</v>
      </c>
      <c r="D22" s="35">
        <v>50</v>
      </c>
      <c r="E22" s="23">
        <v>0</v>
      </c>
      <c r="F22" s="35">
        <v>50</v>
      </c>
      <c r="G22" s="24">
        <v>0</v>
      </c>
      <c r="H22" s="35">
        <v>50</v>
      </c>
      <c r="I22" s="24">
        <v>0</v>
      </c>
      <c r="J22" s="35">
        <v>50</v>
      </c>
      <c r="K22" s="23">
        <v>0</v>
      </c>
      <c r="L22" s="35">
        <v>50</v>
      </c>
      <c r="M22" s="23">
        <v>0</v>
      </c>
      <c r="N22" s="35">
        <v>50</v>
      </c>
      <c r="O22" s="23">
        <v>0</v>
      </c>
      <c r="P22" s="35">
        <v>50</v>
      </c>
      <c r="Q22" s="39">
        <v>0</v>
      </c>
      <c r="R22" s="35">
        <v>50</v>
      </c>
      <c r="S22" s="39">
        <v>0</v>
      </c>
      <c r="T22" s="35">
        <v>50</v>
      </c>
      <c r="U22" s="39">
        <v>0</v>
      </c>
      <c r="V22" s="35">
        <v>50</v>
      </c>
      <c r="W22" s="39">
        <v>0</v>
      </c>
      <c r="X22" s="35">
        <v>50</v>
      </c>
      <c r="Y22" s="39">
        <v>0</v>
      </c>
      <c r="Z22" s="35">
        <v>50</v>
      </c>
      <c r="AA22" s="39">
        <v>0</v>
      </c>
      <c r="AB22" s="35">
        <v>50</v>
      </c>
      <c r="AC22" s="39">
        <v>0</v>
      </c>
      <c r="AD22" s="35">
        <v>50</v>
      </c>
      <c r="AE22" s="39">
        <v>0</v>
      </c>
    </row>
    <row r="23" spans="1:31" x14ac:dyDescent="0.35">
      <c r="A23" s="34">
        <v>44190</v>
      </c>
      <c r="B23" s="35">
        <v>50</v>
      </c>
      <c r="C23" s="36">
        <v>0</v>
      </c>
      <c r="D23" s="35">
        <v>50</v>
      </c>
      <c r="E23" s="23">
        <v>0</v>
      </c>
      <c r="F23" s="35">
        <v>50</v>
      </c>
      <c r="G23" s="24">
        <v>0</v>
      </c>
      <c r="H23" s="35">
        <v>50</v>
      </c>
      <c r="I23" s="24">
        <v>0</v>
      </c>
      <c r="J23" s="35">
        <v>50</v>
      </c>
      <c r="K23" s="23">
        <v>0</v>
      </c>
      <c r="L23" s="35">
        <v>50</v>
      </c>
      <c r="M23" s="23">
        <v>0</v>
      </c>
      <c r="N23" s="35">
        <v>50</v>
      </c>
      <c r="O23" s="23">
        <v>0</v>
      </c>
      <c r="P23" s="35">
        <v>50</v>
      </c>
      <c r="Q23" s="39">
        <v>0</v>
      </c>
      <c r="R23" s="35">
        <v>50</v>
      </c>
      <c r="S23" s="39">
        <v>0</v>
      </c>
      <c r="T23" s="35">
        <v>50</v>
      </c>
      <c r="U23" s="39">
        <v>0</v>
      </c>
      <c r="V23" s="35">
        <v>50</v>
      </c>
      <c r="W23" s="39">
        <v>0</v>
      </c>
      <c r="X23" s="35">
        <v>50</v>
      </c>
      <c r="Y23" s="39">
        <v>0</v>
      </c>
      <c r="Z23" s="35">
        <v>50</v>
      </c>
      <c r="AA23" s="39">
        <v>0</v>
      </c>
      <c r="AB23" s="35">
        <v>50</v>
      </c>
      <c r="AC23" s="39">
        <v>0</v>
      </c>
      <c r="AD23" s="35">
        <v>50</v>
      </c>
      <c r="AE23" s="39">
        <v>0</v>
      </c>
    </row>
    <row r="24" spans="1:31" x14ac:dyDescent="0.35">
      <c r="A24" s="34">
        <v>44191</v>
      </c>
      <c r="B24" s="35">
        <v>50</v>
      </c>
      <c r="C24" s="36">
        <v>0</v>
      </c>
      <c r="D24" s="35">
        <v>50</v>
      </c>
      <c r="E24" s="23">
        <v>0</v>
      </c>
      <c r="F24" s="35">
        <v>50</v>
      </c>
      <c r="G24" s="24">
        <v>0</v>
      </c>
      <c r="H24" s="35">
        <v>50</v>
      </c>
      <c r="I24" s="24">
        <v>0</v>
      </c>
      <c r="J24" s="35">
        <v>50</v>
      </c>
      <c r="K24" s="23">
        <v>0</v>
      </c>
      <c r="L24" s="35">
        <v>50</v>
      </c>
      <c r="M24" s="23">
        <v>0</v>
      </c>
      <c r="N24" s="35">
        <v>50</v>
      </c>
      <c r="O24" s="23">
        <v>0</v>
      </c>
      <c r="P24" s="35">
        <v>50</v>
      </c>
      <c r="Q24" s="39">
        <v>0</v>
      </c>
      <c r="R24" s="35">
        <v>50</v>
      </c>
      <c r="S24" s="39">
        <v>0</v>
      </c>
      <c r="T24" s="35">
        <v>50</v>
      </c>
      <c r="U24" s="39">
        <v>0</v>
      </c>
      <c r="V24" s="35">
        <v>50</v>
      </c>
      <c r="W24" s="39">
        <v>0</v>
      </c>
      <c r="X24" s="35">
        <v>50</v>
      </c>
      <c r="Y24" s="39">
        <v>0</v>
      </c>
      <c r="Z24" s="35">
        <v>50</v>
      </c>
      <c r="AA24" s="39">
        <v>0</v>
      </c>
      <c r="AB24" s="35">
        <v>50</v>
      </c>
      <c r="AC24" s="39">
        <v>0</v>
      </c>
      <c r="AD24" s="35">
        <v>50</v>
      </c>
      <c r="AE24" s="39">
        <v>0</v>
      </c>
    </row>
    <row r="25" spans="1:31" x14ac:dyDescent="0.35">
      <c r="A25" s="34">
        <v>44192</v>
      </c>
      <c r="B25" s="35">
        <v>50</v>
      </c>
      <c r="C25" s="36">
        <v>0</v>
      </c>
      <c r="D25" s="35">
        <v>50</v>
      </c>
      <c r="E25" s="23">
        <v>0</v>
      </c>
      <c r="F25" s="35">
        <v>50</v>
      </c>
      <c r="G25" s="24">
        <v>0</v>
      </c>
      <c r="H25" s="35">
        <v>50</v>
      </c>
      <c r="I25" s="24">
        <v>0</v>
      </c>
      <c r="J25" s="35">
        <v>50</v>
      </c>
      <c r="K25" s="23">
        <v>0</v>
      </c>
      <c r="L25" s="35">
        <v>50</v>
      </c>
      <c r="M25" s="23">
        <v>0</v>
      </c>
      <c r="N25" s="35">
        <v>50</v>
      </c>
      <c r="O25" s="23">
        <v>0</v>
      </c>
      <c r="P25" s="35">
        <v>50</v>
      </c>
      <c r="Q25" s="39">
        <v>0</v>
      </c>
      <c r="R25" s="35">
        <v>50</v>
      </c>
      <c r="S25" s="39">
        <v>0</v>
      </c>
      <c r="T25" s="35">
        <v>50</v>
      </c>
      <c r="U25" s="39">
        <v>0</v>
      </c>
      <c r="V25" s="35">
        <v>50</v>
      </c>
      <c r="W25" s="39">
        <v>0</v>
      </c>
      <c r="X25" s="35">
        <v>50</v>
      </c>
      <c r="Y25" s="39">
        <v>0</v>
      </c>
      <c r="Z25" s="35">
        <v>50</v>
      </c>
      <c r="AA25" s="39">
        <v>0</v>
      </c>
      <c r="AB25" s="35">
        <v>50</v>
      </c>
      <c r="AC25" s="39">
        <v>0</v>
      </c>
      <c r="AD25" s="35">
        <v>50</v>
      </c>
      <c r="AE25" s="39">
        <v>0</v>
      </c>
    </row>
    <row r="26" spans="1:31" x14ac:dyDescent="0.35">
      <c r="A26" s="34">
        <v>44193</v>
      </c>
      <c r="B26" s="35">
        <v>50</v>
      </c>
      <c r="C26" s="36">
        <v>0</v>
      </c>
      <c r="D26" s="35">
        <v>50</v>
      </c>
      <c r="E26" s="23">
        <v>0</v>
      </c>
      <c r="F26" s="35">
        <v>50</v>
      </c>
      <c r="G26" s="24">
        <v>0</v>
      </c>
      <c r="H26" s="35">
        <v>50</v>
      </c>
      <c r="I26" s="24">
        <v>0</v>
      </c>
      <c r="J26" s="35">
        <v>50</v>
      </c>
      <c r="K26" s="23">
        <v>0</v>
      </c>
      <c r="L26" s="35">
        <v>50</v>
      </c>
      <c r="M26" s="23">
        <v>0</v>
      </c>
      <c r="N26" s="35">
        <v>50</v>
      </c>
      <c r="O26" s="23">
        <v>0</v>
      </c>
      <c r="P26" s="35">
        <v>50</v>
      </c>
      <c r="Q26" s="39">
        <v>0</v>
      </c>
      <c r="R26" s="35">
        <v>50</v>
      </c>
      <c r="S26" s="39">
        <v>0</v>
      </c>
      <c r="T26" s="35">
        <v>50</v>
      </c>
      <c r="U26" s="39">
        <v>0</v>
      </c>
      <c r="V26" s="35">
        <v>50</v>
      </c>
      <c r="W26" s="39">
        <v>0</v>
      </c>
      <c r="X26" s="35">
        <v>50</v>
      </c>
      <c r="Y26" s="39">
        <v>0</v>
      </c>
      <c r="Z26" s="35">
        <v>50</v>
      </c>
      <c r="AA26" s="39">
        <v>0</v>
      </c>
      <c r="AB26" s="35">
        <v>50</v>
      </c>
      <c r="AC26" s="39">
        <v>0</v>
      </c>
      <c r="AD26" s="35">
        <v>50</v>
      </c>
      <c r="AE26" s="39">
        <v>0</v>
      </c>
    </row>
    <row r="27" spans="1:31" x14ac:dyDescent="0.35">
      <c r="A27" s="34">
        <v>44194</v>
      </c>
      <c r="B27" s="35">
        <v>50</v>
      </c>
      <c r="C27" s="36">
        <v>0</v>
      </c>
      <c r="D27" s="35">
        <v>50</v>
      </c>
      <c r="E27" s="23">
        <v>0</v>
      </c>
      <c r="F27" s="35">
        <v>50</v>
      </c>
      <c r="G27" s="24">
        <v>0</v>
      </c>
      <c r="H27" s="35">
        <v>50</v>
      </c>
      <c r="I27" s="24">
        <v>0</v>
      </c>
      <c r="J27" s="35">
        <v>50</v>
      </c>
      <c r="K27" s="23">
        <v>0</v>
      </c>
      <c r="L27" s="35">
        <v>50</v>
      </c>
      <c r="M27" s="23">
        <v>0</v>
      </c>
      <c r="N27" s="35">
        <v>50</v>
      </c>
      <c r="O27" s="23">
        <v>0</v>
      </c>
      <c r="P27" s="35">
        <v>50</v>
      </c>
      <c r="Q27" s="39">
        <v>0</v>
      </c>
      <c r="R27" s="35">
        <v>50</v>
      </c>
      <c r="S27" s="39">
        <v>0</v>
      </c>
      <c r="T27" s="35">
        <v>50</v>
      </c>
      <c r="U27" s="39">
        <v>0</v>
      </c>
      <c r="V27" s="35">
        <v>50</v>
      </c>
      <c r="W27" s="39">
        <v>0</v>
      </c>
      <c r="X27" s="35">
        <v>50</v>
      </c>
      <c r="Y27" s="39">
        <v>0</v>
      </c>
      <c r="Z27" s="35">
        <v>50</v>
      </c>
      <c r="AA27" s="39">
        <v>0</v>
      </c>
      <c r="AB27" s="35">
        <v>50</v>
      </c>
      <c r="AC27" s="39">
        <v>0</v>
      </c>
      <c r="AD27" s="35">
        <v>50</v>
      </c>
      <c r="AE27" s="39">
        <v>0</v>
      </c>
    </row>
    <row r="28" spans="1:31" x14ac:dyDescent="0.35">
      <c r="A28" s="34">
        <v>44195</v>
      </c>
      <c r="B28" s="35">
        <v>50</v>
      </c>
      <c r="C28" s="36">
        <v>0</v>
      </c>
      <c r="D28" s="35">
        <v>50</v>
      </c>
      <c r="E28" s="23">
        <v>0</v>
      </c>
      <c r="F28" s="35">
        <v>50</v>
      </c>
      <c r="G28" s="24">
        <v>0</v>
      </c>
      <c r="H28" s="35">
        <v>50</v>
      </c>
      <c r="I28" s="24">
        <v>0</v>
      </c>
      <c r="J28" s="35">
        <v>50</v>
      </c>
      <c r="K28" s="23">
        <v>0</v>
      </c>
      <c r="L28" s="35">
        <v>50</v>
      </c>
      <c r="M28" s="23">
        <v>0</v>
      </c>
      <c r="N28" s="35">
        <v>50</v>
      </c>
      <c r="O28" s="23">
        <v>0</v>
      </c>
      <c r="P28" s="35">
        <v>50</v>
      </c>
      <c r="Q28" s="39">
        <v>0</v>
      </c>
      <c r="R28" s="35">
        <v>50</v>
      </c>
      <c r="S28" s="39">
        <v>0</v>
      </c>
      <c r="T28" s="35">
        <v>50</v>
      </c>
      <c r="U28" s="39">
        <v>0</v>
      </c>
      <c r="V28" s="35">
        <v>50</v>
      </c>
      <c r="W28" s="39">
        <v>0</v>
      </c>
      <c r="X28" s="35">
        <v>50</v>
      </c>
      <c r="Y28" s="39">
        <v>0</v>
      </c>
      <c r="Z28" s="35">
        <v>50</v>
      </c>
      <c r="AA28" s="39">
        <v>0</v>
      </c>
      <c r="AB28" s="35">
        <v>50</v>
      </c>
      <c r="AC28" s="39">
        <v>0</v>
      </c>
      <c r="AD28" s="35">
        <v>50</v>
      </c>
      <c r="AE28" s="39">
        <v>0</v>
      </c>
    </row>
    <row r="29" spans="1:31" x14ac:dyDescent="0.35">
      <c r="A29" s="34">
        <v>44196</v>
      </c>
      <c r="B29" s="35">
        <v>50</v>
      </c>
      <c r="C29" s="36">
        <v>0</v>
      </c>
      <c r="D29" s="35">
        <v>50</v>
      </c>
      <c r="E29" s="23">
        <v>0</v>
      </c>
      <c r="F29" s="35">
        <v>50</v>
      </c>
      <c r="G29" s="24">
        <v>0</v>
      </c>
      <c r="H29" s="35">
        <v>50</v>
      </c>
      <c r="I29" s="24">
        <v>0</v>
      </c>
      <c r="J29" s="35">
        <v>50</v>
      </c>
      <c r="K29" s="23">
        <v>0</v>
      </c>
      <c r="L29" s="35">
        <v>50</v>
      </c>
      <c r="M29" s="23">
        <v>0</v>
      </c>
      <c r="N29" s="35">
        <v>50</v>
      </c>
      <c r="O29" s="23">
        <v>0</v>
      </c>
      <c r="P29" s="35">
        <v>50</v>
      </c>
      <c r="Q29" s="39">
        <v>0</v>
      </c>
      <c r="R29" s="35">
        <v>50</v>
      </c>
      <c r="S29" s="39">
        <v>0</v>
      </c>
      <c r="T29" s="35">
        <v>50</v>
      </c>
      <c r="U29" s="39">
        <v>0</v>
      </c>
      <c r="V29" s="35">
        <v>50</v>
      </c>
      <c r="W29" s="39">
        <v>0</v>
      </c>
      <c r="X29" s="35">
        <v>50</v>
      </c>
      <c r="Y29" s="39">
        <v>0</v>
      </c>
      <c r="Z29" s="35">
        <v>50</v>
      </c>
      <c r="AA29" s="39">
        <v>0</v>
      </c>
      <c r="AB29" s="35">
        <v>50</v>
      </c>
      <c r="AC29" s="39">
        <v>0</v>
      </c>
      <c r="AD29" s="35">
        <v>50</v>
      </c>
      <c r="AE29" s="39">
        <v>0</v>
      </c>
    </row>
    <row r="30" spans="1:31" x14ac:dyDescent="0.35">
      <c r="A30" s="34">
        <v>44197</v>
      </c>
      <c r="B30" s="35">
        <v>50</v>
      </c>
      <c r="C30" s="36">
        <v>0</v>
      </c>
      <c r="D30" s="35">
        <v>50</v>
      </c>
      <c r="E30" s="23">
        <v>0</v>
      </c>
      <c r="F30" s="35">
        <v>50</v>
      </c>
      <c r="G30" s="24">
        <v>0</v>
      </c>
      <c r="H30" s="35">
        <v>50</v>
      </c>
      <c r="I30" s="24">
        <v>0</v>
      </c>
      <c r="J30" s="35">
        <v>50</v>
      </c>
      <c r="K30" s="23">
        <v>0</v>
      </c>
      <c r="L30" s="35">
        <v>50</v>
      </c>
      <c r="M30" s="23">
        <v>0</v>
      </c>
      <c r="N30" s="35">
        <v>50</v>
      </c>
      <c r="O30" s="23">
        <v>0</v>
      </c>
      <c r="P30" s="35">
        <v>50</v>
      </c>
      <c r="Q30" s="39">
        <v>0</v>
      </c>
      <c r="R30" s="35">
        <v>50</v>
      </c>
      <c r="S30" s="39">
        <v>0</v>
      </c>
      <c r="T30" s="35">
        <v>50</v>
      </c>
      <c r="U30" s="39">
        <v>0</v>
      </c>
      <c r="V30" s="35">
        <v>50</v>
      </c>
      <c r="W30" s="39">
        <v>0</v>
      </c>
      <c r="X30" s="35">
        <v>50</v>
      </c>
      <c r="Y30" s="39">
        <v>0</v>
      </c>
      <c r="Z30" s="35">
        <v>50</v>
      </c>
      <c r="AA30" s="39">
        <v>0</v>
      </c>
      <c r="AB30" s="35">
        <v>50</v>
      </c>
      <c r="AC30" s="39">
        <v>0</v>
      </c>
      <c r="AD30" s="35">
        <v>50</v>
      </c>
      <c r="AE30" s="39">
        <v>0</v>
      </c>
    </row>
    <row r="31" spans="1:31" x14ac:dyDescent="0.35">
      <c r="A31" s="34">
        <v>44198</v>
      </c>
      <c r="B31" s="35">
        <v>50</v>
      </c>
      <c r="C31" s="36">
        <v>0</v>
      </c>
      <c r="D31" s="35">
        <v>50</v>
      </c>
      <c r="E31" s="23">
        <v>0</v>
      </c>
      <c r="F31" s="35">
        <v>50</v>
      </c>
      <c r="G31" s="24">
        <v>0</v>
      </c>
      <c r="H31" s="35">
        <v>50</v>
      </c>
      <c r="I31" s="24">
        <v>0</v>
      </c>
      <c r="J31" s="35">
        <v>50</v>
      </c>
      <c r="K31" s="23">
        <v>0</v>
      </c>
      <c r="L31" s="35">
        <v>50</v>
      </c>
      <c r="M31" s="23">
        <v>0</v>
      </c>
      <c r="N31" s="35">
        <v>50</v>
      </c>
      <c r="O31" s="23">
        <v>0</v>
      </c>
      <c r="P31" s="35">
        <v>50</v>
      </c>
      <c r="Q31" s="39">
        <v>0</v>
      </c>
      <c r="R31" s="35">
        <v>50</v>
      </c>
      <c r="S31" s="39">
        <v>0</v>
      </c>
      <c r="T31" s="35">
        <v>50</v>
      </c>
      <c r="U31" s="39">
        <v>0</v>
      </c>
      <c r="V31" s="35">
        <v>50</v>
      </c>
      <c r="W31" s="39">
        <v>0</v>
      </c>
      <c r="X31" s="35">
        <v>50</v>
      </c>
      <c r="Y31" s="39">
        <v>0</v>
      </c>
      <c r="Z31" s="35">
        <v>50</v>
      </c>
      <c r="AA31" s="39">
        <v>0</v>
      </c>
      <c r="AB31" s="35">
        <v>50</v>
      </c>
      <c r="AC31" s="39">
        <v>0</v>
      </c>
      <c r="AD31" s="35">
        <v>50</v>
      </c>
      <c r="AE31" s="39">
        <v>0</v>
      </c>
    </row>
    <row r="32" spans="1:31" x14ac:dyDescent="0.35">
      <c r="A32" s="34">
        <v>44199</v>
      </c>
      <c r="B32" s="35">
        <v>50</v>
      </c>
      <c r="C32" s="36">
        <v>0</v>
      </c>
      <c r="D32" s="35">
        <v>50</v>
      </c>
      <c r="E32" s="23">
        <v>0</v>
      </c>
      <c r="F32" s="35">
        <v>50</v>
      </c>
      <c r="G32" s="24">
        <v>0</v>
      </c>
      <c r="H32" s="35">
        <v>50</v>
      </c>
      <c r="I32" s="24">
        <v>0</v>
      </c>
      <c r="J32" s="35">
        <v>50</v>
      </c>
      <c r="K32" s="23">
        <v>0</v>
      </c>
      <c r="L32" s="35">
        <v>50</v>
      </c>
      <c r="M32" s="23">
        <v>0</v>
      </c>
      <c r="N32" s="35">
        <v>50</v>
      </c>
      <c r="O32" s="23">
        <v>0</v>
      </c>
      <c r="P32" s="35">
        <v>50</v>
      </c>
      <c r="Q32" s="39">
        <v>0</v>
      </c>
      <c r="R32" s="35">
        <v>50</v>
      </c>
      <c r="S32" s="39">
        <v>0</v>
      </c>
      <c r="T32" s="35">
        <v>50</v>
      </c>
      <c r="U32" s="39">
        <v>0</v>
      </c>
      <c r="V32" s="35">
        <v>50</v>
      </c>
      <c r="W32" s="39">
        <v>0</v>
      </c>
      <c r="X32" s="35">
        <v>50</v>
      </c>
      <c r="Y32" s="39">
        <v>0</v>
      </c>
      <c r="Z32" s="35">
        <v>50</v>
      </c>
      <c r="AA32" s="39">
        <v>0</v>
      </c>
      <c r="AB32" s="35">
        <v>50</v>
      </c>
      <c r="AC32" s="39">
        <v>0</v>
      </c>
      <c r="AD32" s="35">
        <v>50</v>
      </c>
      <c r="AE32" s="39">
        <v>0</v>
      </c>
    </row>
    <row r="33" spans="1:31" x14ac:dyDescent="0.35">
      <c r="A33" s="34">
        <v>44200</v>
      </c>
      <c r="B33" s="35">
        <v>50</v>
      </c>
      <c r="C33" s="36">
        <v>0</v>
      </c>
      <c r="D33" s="35">
        <v>50</v>
      </c>
      <c r="E33" s="23">
        <v>0</v>
      </c>
      <c r="F33" s="35">
        <v>50</v>
      </c>
      <c r="G33" s="24">
        <v>0</v>
      </c>
      <c r="H33" s="35">
        <v>50</v>
      </c>
      <c r="I33" s="24">
        <v>0</v>
      </c>
      <c r="J33" s="35">
        <v>50</v>
      </c>
      <c r="K33" s="23">
        <v>0</v>
      </c>
      <c r="L33" s="35">
        <v>50</v>
      </c>
      <c r="M33" s="23">
        <v>0</v>
      </c>
      <c r="N33" s="35">
        <v>50</v>
      </c>
      <c r="O33" s="23">
        <v>0</v>
      </c>
      <c r="P33" s="35">
        <v>50</v>
      </c>
      <c r="Q33" s="39">
        <v>0</v>
      </c>
      <c r="R33" s="35">
        <v>50</v>
      </c>
      <c r="S33" s="39">
        <v>0</v>
      </c>
      <c r="T33" s="35">
        <v>50</v>
      </c>
      <c r="U33" s="39">
        <v>0</v>
      </c>
      <c r="V33" s="35">
        <v>50</v>
      </c>
      <c r="W33" s="39">
        <v>0</v>
      </c>
      <c r="X33" s="35">
        <v>50</v>
      </c>
      <c r="Y33" s="39">
        <v>0</v>
      </c>
      <c r="Z33" s="35">
        <v>50</v>
      </c>
      <c r="AA33" s="39">
        <v>0</v>
      </c>
      <c r="AB33" s="35">
        <v>50</v>
      </c>
      <c r="AC33" s="39">
        <v>0</v>
      </c>
      <c r="AD33" s="35">
        <v>50</v>
      </c>
      <c r="AE33" s="39">
        <v>0</v>
      </c>
    </row>
    <row r="34" spans="1:31" x14ac:dyDescent="0.35">
      <c r="A34" s="34">
        <v>44201</v>
      </c>
      <c r="B34" s="35">
        <v>50</v>
      </c>
      <c r="C34" s="36">
        <v>0</v>
      </c>
      <c r="D34" s="35">
        <v>50</v>
      </c>
      <c r="E34" s="23">
        <v>0</v>
      </c>
      <c r="F34" s="35">
        <v>50</v>
      </c>
      <c r="G34" s="24">
        <v>0</v>
      </c>
      <c r="H34" s="35">
        <v>50</v>
      </c>
      <c r="I34" s="24">
        <v>0</v>
      </c>
      <c r="J34" s="35">
        <v>50</v>
      </c>
      <c r="K34" s="23">
        <v>0</v>
      </c>
      <c r="L34" s="35">
        <v>50</v>
      </c>
      <c r="M34" s="23">
        <v>0</v>
      </c>
      <c r="N34" s="35">
        <v>50</v>
      </c>
      <c r="O34" s="23">
        <v>0</v>
      </c>
      <c r="P34" s="35">
        <v>50</v>
      </c>
      <c r="Q34" s="39">
        <v>0</v>
      </c>
      <c r="R34" s="35">
        <v>50</v>
      </c>
      <c r="S34" s="39">
        <v>0</v>
      </c>
      <c r="T34" s="35">
        <v>50</v>
      </c>
      <c r="U34" s="39">
        <v>0</v>
      </c>
      <c r="V34" s="35">
        <v>50</v>
      </c>
      <c r="W34" s="39">
        <v>0</v>
      </c>
      <c r="X34" s="35">
        <v>50</v>
      </c>
      <c r="Y34" s="39">
        <v>0</v>
      </c>
      <c r="Z34" s="35">
        <v>50</v>
      </c>
      <c r="AA34" s="39">
        <v>0</v>
      </c>
      <c r="AB34" s="35">
        <v>50</v>
      </c>
      <c r="AC34" s="39">
        <v>0</v>
      </c>
      <c r="AD34" s="35">
        <v>50</v>
      </c>
      <c r="AE34" s="39">
        <v>0</v>
      </c>
    </row>
    <row r="35" spans="1:31" x14ac:dyDescent="0.35">
      <c r="A35" s="34">
        <v>44202</v>
      </c>
      <c r="B35" s="35">
        <v>50</v>
      </c>
      <c r="C35" s="36">
        <v>0</v>
      </c>
      <c r="D35" s="35">
        <v>50</v>
      </c>
      <c r="E35" s="23">
        <v>0</v>
      </c>
      <c r="F35" s="35">
        <v>50</v>
      </c>
      <c r="G35" s="24">
        <v>0</v>
      </c>
      <c r="H35" s="35">
        <v>50</v>
      </c>
      <c r="I35" s="24">
        <v>0</v>
      </c>
      <c r="J35" s="35">
        <v>50</v>
      </c>
      <c r="K35" s="23">
        <v>0</v>
      </c>
      <c r="L35" s="35">
        <v>50</v>
      </c>
      <c r="M35" s="23">
        <v>0</v>
      </c>
      <c r="N35" s="35">
        <v>50</v>
      </c>
      <c r="O35" s="23">
        <v>0</v>
      </c>
      <c r="P35" s="35">
        <v>50</v>
      </c>
      <c r="Q35" s="39">
        <v>0</v>
      </c>
      <c r="R35" s="35">
        <v>50</v>
      </c>
      <c r="S35" s="39">
        <v>0</v>
      </c>
      <c r="T35" s="35">
        <v>50</v>
      </c>
      <c r="U35" s="39">
        <v>0</v>
      </c>
      <c r="V35" s="35">
        <v>50</v>
      </c>
      <c r="W35" s="39">
        <v>0</v>
      </c>
      <c r="X35" s="35">
        <v>50</v>
      </c>
      <c r="Y35" s="39">
        <v>0</v>
      </c>
      <c r="Z35" s="35">
        <v>50</v>
      </c>
      <c r="AA35" s="39">
        <v>0</v>
      </c>
      <c r="AB35" s="35">
        <v>50</v>
      </c>
      <c r="AC35" s="39">
        <v>0</v>
      </c>
      <c r="AD35" s="35">
        <v>50</v>
      </c>
      <c r="AE35" s="39">
        <v>0</v>
      </c>
    </row>
    <row r="36" spans="1:31" x14ac:dyDescent="0.35">
      <c r="A36" s="34">
        <v>44203</v>
      </c>
      <c r="B36" s="35">
        <v>50</v>
      </c>
      <c r="C36" s="36">
        <v>0</v>
      </c>
      <c r="D36" s="35">
        <v>50</v>
      </c>
      <c r="E36" s="23">
        <v>0</v>
      </c>
      <c r="F36" s="35">
        <v>50</v>
      </c>
      <c r="G36" s="24">
        <v>0</v>
      </c>
      <c r="H36" s="35">
        <v>50</v>
      </c>
      <c r="I36" s="24">
        <v>0</v>
      </c>
      <c r="J36" s="35">
        <v>50</v>
      </c>
      <c r="K36" s="23">
        <v>0</v>
      </c>
      <c r="L36" s="35">
        <v>50</v>
      </c>
      <c r="M36" s="23">
        <v>0</v>
      </c>
      <c r="N36" s="35">
        <v>50</v>
      </c>
      <c r="O36" s="23">
        <v>0</v>
      </c>
      <c r="P36" s="35">
        <v>50</v>
      </c>
      <c r="Q36" s="39">
        <v>0</v>
      </c>
      <c r="R36" s="35">
        <v>50</v>
      </c>
      <c r="S36" s="39">
        <v>0</v>
      </c>
      <c r="T36" s="35">
        <v>50</v>
      </c>
      <c r="U36" s="39">
        <v>0</v>
      </c>
      <c r="V36" s="35">
        <v>50</v>
      </c>
      <c r="W36" s="39">
        <v>0</v>
      </c>
      <c r="X36" s="35">
        <v>50</v>
      </c>
      <c r="Y36" s="39">
        <v>0</v>
      </c>
      <c r="Z36" s="35">
        <v>50</v>
      </c>
      <c r="AA36" s="39">
        <v>0</v>
      </c>
      <c r="AB36" s="35">
        <v>50</v>
      </c>
      <c r="AC36" s="39">
        <v>0</v>
      </c>
      <c r="AD36" s="35">
        <v>50</v>
      </c>
      <c r="AE36" s="39">
        <v>0</v>
      </c>
    </row>
    <row r="37" spans="1:31" x14ac:dyDescent="0.35">
      <c r="A37" s="34">
        <v>44204</v>
      </c>
      <c r="B37" s="35">
        <v>50</v>
      </c>
      <c r="C37" s="36">
        <v>0</v>
      </c>
      <c r="D37" s="35">
        <v>50</v>
      </c>
      <c r="E37" s="23">
        <v>0</v>
      </c>
      <c r="F37" s="35">
        <v>50</v>
      </c>
      <c r="G37" s="24">
        <v>0</v>
      </c>
      <c r="H37" s="35">
        <v>50</v>
      </c>
      <c r="I37" s="24">
        <v>0</v>
      </c>
      <c r="J37" s="35">
        <v>50</v>
      </c>
      <c r="K37" s="23">
        <v>0</v>
      </c>
      <c r="L37" s="35">
        <v>50</v>
      </c>
      <c r="M37" s="23">
        <v>0</v>
      </c>
      <c r="N37" s="35">
        <v>50</v>
      </c>
      <c r="O37" s="23">
        <v>0</v>
      </c>
      <c r="P37" s="35">
        <v>50</v>
      </c>
      <c r="Q37" s="39">
        <v>0</v>
      </c>
      <c r="R37" s="35">
        <v>50</v>
      </c>
      <c r="S37" s="39">
        <v>0</v>
      </c>
      <c r="T37" s="35">
        <v>50</v>
      </c>
      <c r="U37" s="39">
        <v>0</v>
      </c>
      <c r="V37" s="35">
        <v>50</v>
      </c>
      <c r="W37" s="39">
        <v>0</v>
      </c>
      <c r="X37" s="35">
        <v>50</v>
      </c>
      <c r="Y37" s="39">
        <v>0</v>
      </c>
      <c r="Z37" s="35">
        <v>50</v>
      </c>
      <c r="AA37" s="39">
        <v>0</v>
      </c>
      <c r="AB37" s="35">
        <v>50</v>
      </c>
      <c r="AC37" s="39">
        <v>0</v>
      </c>
      <c r="AD37" s="35">
        <v>50</v>
      </c>
      <c r="AE37" s="39">
        <v>0</v>
      </c>
    </row>
    <row r="38" spans="1:31" x14ac:dyDescent="0.35">
      <c r="A38" s="34">
        <v>44205</v>
      </c>
      <c r="B38" s="35">
        <v>50</v>
      </c>
      <c r="C38" s="36">
        <v>0</v>
      </c>
      <c r="D38" s="35">
        <v>50</v>
      </c>
      <c r="E38" s="23">
        <v>0</v>
      </c>
      <c r="F38" s="35">
        <v>50</v>
      </c>
      <c r="G38" s="24">
        <v>0</v>
      </c>
      <c r="H38" s="35">
        <v>50</v>
      </c>
      <c r="I38" s="24">
        <v>0</v>
      </c>
      <c r="J38" s="35">
        <v>50</v>
      </c>
      <c r="K38" s="23">
        <v>0</v>
      </c>
      <c r="L38" s="35">
        <v>50</v>
      </c>
      <c r="M38" s="23">
        <v>0</v>
      </c>
      <c r="N38" s="35">
        <v>50</v>
      </c>
      <c r="O38" s="23">
        <v>0</v>
      </c>
      <c r="P38" s="35">
        <v>50</v>
      </c>
      <c r="Q38" s="39">
        <v>0</v>
      </c>
      <c r="R38" s="35">
        <v>50</v>
      </c>
      <c r="S38" s="39">
        <v>0</v>
      </c>
      <c r="T38" s="35">
        <v>50</v>
      </c>
      <c r="U38" s="39">
        <v>0</v>
      </c>
      <c r="V38" s="35">
        <v>50</v>
      </c>
      <c r="W38" s="39">
        <v>0</v>
      </c>
      <c r="X38" s="35">
        <v>50</v>
      </c>
      <c r="Y38" s="39">
        <v>0</v>
      </c>
      <c r="Z38" s="35">
        <v>50</v>
      </c>
      <c r="AA38" s="39">
        <v>0</v>
      </c>
      <c r="AB38" s="35">
        <v>50</v>
      </c>
      <c r="AC38" s="39">
        <v>0</v>
      </c>
      <c r="AD38" s="35">
        <v>50</v>
      </c>
      <c r="AE38" s="39">
        <v>0</v>
      </c>
    </row>
    <row r="39" spans="1:31" x14ac:dyDescent="0.35">
      <c r="A39" s="34">
        <v>44206</v>
      </c>
      <c r="B39" s="35">
        <v>50</v>
      </c>
      <c r="C39" s="36">
        <v>0</v>
      </c>
      <c r="D39" s="35">
        <v>50</v>
      </c>
      <c r="E39" s="23">
        <v>0</v>
      </c>
      <c r="F39" s="35">
        <v>50</v>
      </c>
      <c r="G39" s="24">
        <v>0</v>
      </c>
      <c r="H39" s="35">
        <v>50</v>
      </c>
      <c r="I39" s="24">
        <v>0</v>
      </c>
      <c r="J39" s="35">
        <v>50</v>
      </c>
      <c r="K39" s="23">
        <v>0</v>
      </c>
      <c r="L39" s="35">
        <v>50</v>
      </c>
      <c r="M39" s="23">
        <v>0</v>
      </c>
      <c r="N39" s="35">
        <v>50</v>
      </c>
      <c r="O39" s="23">
        <v>0</v>
      </c>
      <c r="P39" s="35">
        <v>50</v>
      </c>
      <c r="Q39" s="39">
        <v>0</v>
      </c>
      <c r="R39" s="35">
        <v>50</v>
      </c>
      <c r="S39" s="39">
        <v>0</v>
      </c>
      <c r="T39" s="35">
        <v>50</v>
      </c>
      <c r="U39" s="39">
        <v>0</v>
      </c>
      <c r="V39" s="35">
        <v>50</v>
      </c>
      <c r="W39" s="39">
        <v>0</v>
      </c>
      <c r="X39" s="35">
        <v>50</v>
      </c>
      <c r="Y39" s="39">
        <v>0</v>
      </c>
      <c r="Z39" s="35">
        <v>50</v>
      </c>
      <c r="AA39" s="39">
        <v>0</v>
      </c>
      <c r="AB39" s="35">
        <v>50</v>
      </c>
      <c r="AC39" s="39">
        <v>0</v>
      </c>
      <c r="AD39" s="35">
        <v>50</v>
      </c>
      <c r="AE39" s="39">
        <v>0</v>
      </c>
    </row>
    <row r="40" spans="1:31" x14ac:dyDescent="0.35">
      <c r="A40" s="34">
        <v>44207</v>
      </c>
      <c r="B40" s="35">
        <v>50</v>
      </c>
      <c r="C40" s="36">
        <v>0</v>
      </c>
      <c r="D40" s="35">
        <v>50</v>
      </c>
      <c r="E40" s="23">
        <v>0</v>
      </c>
      <c r="F40" s="35">
        <v>50</v>
      </c>
      <c r="G40" s="24">
        <v>0</v>
      </c>
      <c r="H40" s="35">
        <v>50</v>
      </c>
      <c r="I40" s="24">
        <v>0</v>
      </c>
      <c r="J40" s="35">
        <v>50</v>
      </c>
      <c r="K40" s="23">
        <v>0</v>
      </c>
      <c r="L40" s="35">
        <v>50</v>
      </c>
      <c r="M40" s="23">
        <v>0</v>
      </c>
      <c r="N40" s="35">
        <v>50</v>
      </c>
      <c r="O40" s="23">
        <v>0</v>
      </c>
      <c r="P40" s="35">
        <v>50</v>
      </c>
      <c r="Q40" s="39">
        <v>0</v>
      </c>
      <c r="R40" s="35">
        <v>50</v>
      </c>
      <c r="S40" s="39">
        <v>0</v>
      </c>
      <c r="T40" s="35">
        <v>50</v>
      </c>
      <c r="U40" s="39">
        <v>0</v>
      </c>
      <c r="V40" s="35">
        <v>50</v>
      </c>
      <c r="W40" s="39">
        <v>0</v>
      </c>
      <c r="X40" s="35">
        <v>50</v>
      </c>
      <c r="Y40" s="39">
        <v>0</v>
      </c>
      <c r="Z40" s="35">
        <v>50</v>
      </c>
      <c r="AA40" s="39">
        <v>0</v>
      </c>
      <c r="AB40" s="35">
        <v>50</v>
      </c>
      <c r="AC40" s="39">
        <v>0</v>
      </c>
      <c r="AD40" s="35">
        <v>50</v>
      </c>
      <c r="AE40" s="39">
        <v>0</v>
      </c>
    </row>
    <row r="41" spans="1:31" x14ac:dyDescent="0.35">
      <c r="A41" s="34">
        <v>44208</v>
      </c>
      <c r="B41" s="35">
        <v>50</v>
      </c>
      <c r="C41" s="36">
        <v>0</v>
      </c>
      <c r="D41" s="35">
        <v>50</v>
      </c>
      <c r="E41" s="23">
        <v>0</v>
      </c>
      <c r="F41" s="35">
        <v>50</v>
      </c>
      <c r="G41" s="24">
        <v>0</v>
      </c>
      <c r="H41" s="35">
        <v>50</v>
      </c>
      <c r="I41" s="24">
        <v>0</v>
      </c>
      <c r="J41" s="35">
        <v>50</v>
      </c>
      <c r="K41" s="23">
        <v>0</v>
      </c>
      <c r="L41" s="35">
        <v>50</v>
      </c>
      <c r="M41" s="23">
        <v>0</v>
      </c>
      <c r="N41" s="35">
        <v>50</v>
      </c>
      <c r="O41" s="23">
        <v>0</v>
      </c>
      <c r="P41" s="35">
        <v>50</v>
      </c>
      <c r="Q41" s="39">
        <v>0</v>
      </c>
      <c r="R41" s="35">
        <v>50</v>
      </c>
      <c r="S41" s="39">
        <v>0</v>
      </c>
      <c r="T41" s="35">
        <v>50</v>
      </c>
      <c r="U41" s="39">
        <v>0</v>
      </c>
      <c r="V41" s="35">
        <v>50</v>
      </c>
      <c r="W41" s="39">
        <v>0</v>
      </c>
      <c r="X41" s="35">
        <v>50</v>
      </c>
      <c r="Y41" s="39">
        <v>0</v>
      </c>
      <c r="Z41" s="35">
        <v>50</v>
      </c>
      <c r="AA41" s="39">
        <v>0</v>
      </c>
      <c r="AB41" s="35">
        <v>50</v>
      </c>
      <c r="AC41" s="39">
        <v>0</v>
      </c>
      <c r="AD41" s="35">
        <v>50</v>
      </c>
      <c r="AE41" s="39">
        <v>0</v>
      </c>
    </row>
    <row r="42" spans="1:31" x14ac:dyDescent="0.35">
      <c r="A42" s="34">
        <v>44209</v>
      </c>
      <c r="B42" s="35">
        <v>50</v>
      </c>
      <c r="C42" s="36">
        <v>0</v>
      </c>
      <c r="D42" s="35">
        <v>50</v>
      </c>
      <c r="E42" s="23">
        <v>0</v>
      </c>
      <c r="F42" s="35">
        <v>50</v>
      </c>
      <c r="G42" s="24">
        <v>0</v>
      </c>
      <c r="H42" s="35">
        <v>50</v>
      </c>
      <c r="I42" s="24">
        <v>0</v>
      </c>
      <c r="J42" s="35">
        <v>50</v>
      </c>
      <c r="K42" s="23">
        <v>0</v>
      </c>
      <c r="L42" s="35">
        <v>50</v>
      </c>
      <c r="M42" s="23">
        <v>0</v>
      </c>
      <c r="N42" s="35">
        <v>50</v>
      </c>
      <c r="O42" s="23">
        <v>0</v>
      </c>
      <c r="P42" s="35">
        <v>50</v>
      </c>
      <c r="Q42" s="39">
        <v>0</v>
      </c>
      <c r="R42" s="35">
        <v>50</v>
      </c>
      <c r="S42" s="39">
        <v>0</v>
      </c>
      <c r="T42" s="35">
        <v>50</v>
      </c>
      <c r="U42" s="39">
        <v>0</v>
      </c>
      <c r="V42" s="35">
        <v>50</v>
      </c>
      <c r="W42" s="39">
        <v>0</v>
      </c>
      <c r="X42" s="35">
        <v>50</v>
      </c>
      <c r="Y42" s="39">
        <v>0</v>
      </c>
      <c r="Z42" s="35">
        <v>50</v>
      </c>
      <c r="AA42" s="39">
        <v>0</v>
      </c>
      <c r="AB42" s="35">
        <v>50</v>
      </c>
      <c r="AC42" s="39">
        <v>0</v>
      </c>
      <c r="AD42" s="35">
        <v>50</v>
      </c>
      <c r="AE42" s="39">
        <v>0</v>
      </c>
    </row>
    <row r="43" spans="1:31" x14ac:dyDescent="0.35">
      <c r="A43" s="34">
        <v>44210</v>
      </c>
      <c r="B43" s="35">
        <v>50</v>
      </c>
      <c r="C43" s="36">
        <v>0</v>
      </c>
      <c r="D43" s="35">
        <v>50</v>
      </c>
      <c r="E43" s="23">
        <v>0</v>
      </c>
      <c r="F43" s="35">
        <v>50</v>
      </c>
      <c r="G43" s="24">
        <v>0</v>
      </c>
      <c r="H43" s="35">
        <v>50</v>
      </c>
      <c r="I43" s="24">
        <v>0</v>
      </c>
      <c r="J43" s="35">
        <v>50</v>
      </c>
      <c r="K43" s="23">
        <v>0</v>
      </c>
      <c r="L43" s="35">
        <v>50</v>
      </c>
      <c r="M43" s="23">
        <v>0</v>
      </c>
      <c r="N43" s="35">
        <v>50</v>
      </c>
      <c r="O43" s="23">
        <v>0</v>
      </c>
      <c r="P43" s="35">
        <v>50</v>
      </c>
      <c r="Q43" s="39">
        <v>0</v>
      </c>
      <c r="R43" s="35">
        <v>50</v>
      </c>
      <c r="S43" s="39">
        <v>0</v>
      </c>
      <c r="T43" s="35">
        <v>50</v>
      </c>
      <c r="U43" s="39">
        <v>0</v>
      </c>
      <c r="V43" s="35">
        <v>50</v>
      </c>
      <c r="W43" s="39">
        <v>0</v>
      </c>
      <c r="X43" s="35">
        <v>50</v>
      </c>
      <c r="Y43" s="39">
        <v>0</v>
      </c>
      <c r="Z43" s="35">
        <v>50</v>
      </c>
      <c r="AA43" s="39">
        <v>0</v>
      </c>
      <c r="AB43" s="35">
        <v>50</v>
      </c>
      <c r="AC43" s="39">
        <v>0</v>
      </c>
      <c r="AD43" s="35">
        <v>50</v>
      </c>
      <c r="AE43" s="39">
        <v>0</v>
      </c>
    </row>
    <row r="44" spans="1:31" x14ac:dyDescent="0.35">
      <c r="A44" s="34">
        <v>44211</v>
      </c>
      <c r="B44" s="35">
        <v>50</v>
      </c>
      <c r="C44" s="36">
        <v>0</v>
      </c>
      <c r="D44" s="35">
        <v>50</v>
      </c>
      <c r="E44" s="23">
        <v>0</v>
      </c>
      <c r="F44" s="35">
        <v>50</v>
      </c>
      <c r="G44" s="24">
        <v>0</v>
      </c>
      <c r="H44" s="35">
        <v>50</v>
      </c>
      <c r="I44" s="24">
        <v>0</v>
      </c>
      <c r="J44" s="35">
        <v>50</v>
      </c>
      <c r="K44" s="23">
        <v>0</v>
      </c>
      <c r="L44" s="35">
        <v>50</v>
      </c>
      <c r="M44" s="23">
        <v>0</v>
      </c>
      <c r="N44" s="35">
        <v>50</v>
      </c>
      <c r="O44" s="23">
        <v>0</v>
      </c>
      <c r="P44" s="35">
        <v>50</v>
      </c>
      <c r="Q44" s="39">
        <v>0</v>
      </c>
      <c r="R44" s="35">
        <v>50</v>
      </c>
      <c r="S44" s="39">
        <v>0</v>
      </c>
      <c r="T44" s="35">
        <v>50</v>
      </c>
      <c r="U44" s="39">
        <v>0</v>
      </c>
      <c r="V44" s="35">
        <v>50</v>
      </c>
      <c r="W44" s="39">
        <v>0</v>
      </c>
      <c r="X44" s="35">
        <v>50</v>
      </c>
      <c r="Y44" s="39">
        <v>0</v>
      </c>
      <c r="Z44" s="35">
        <v>50</v>
      </c>
      <c r="AA44" s="39">
        <v>0</v>
      </c>
      <c r="AB44" s="35">
        <v>50</v>
      </c>
      <c r="AC44" s="39">
        <v>0</v>
      </c>
      <c r="AD44" s="35">
        <v>50</v>
      </c>
      <c r="AE44" s="39">
        <v>0</v>
      </c>
    </row>
    <row r="45" spans="1:31" x14ac:dyDescent="0.35">
      <c r="A45" s="34">
        <v>44212</v>
      </c>
      <c r="B45" s="35">
        <v>50</v>
      </c>
      <c r="C45" s="36">
        <v>0</v>
      </c>
      <c r="D45" s="35">
        <v>50</v>
      </c>
      <c r="E45" s="23">
        <v>0</v>
      </c>
      <c r="F45" s="35">
        <v>50</v>
      </c>
      <c r="G45" s="24">
        <v>0</v>
      </c>
      <c r="H45" s="35">
        <v>50</v>
      </c>
      <c r="I45" s="24">
        <v>0</v>
      </c>
      <c r="J45" s="35">
        <v>50</v>
      </c>
      <c r="K45" s="23">
        <v>0</v>
      </c>
      <c r="L45" s="35">
        <v>50</v>
      </c>
      <c r="M45" s="23">
        <v>0</v>
      </c>
      <c r="N45" s="35">
        <v>50</v>
      </c>
      <c r="O45" s="23">
        <v>0</v>
      </c>
      <c r="P45" s="35">
        <v>50</v>
      </c>
      <c r="Q45" s="39">
        <v>0</v>
      </c>
      <c r="R45" s="35">
        <v>50</v>
      </c>
      <c r="S45" s="39">
        <v>0</v>
      </c>
      <c r="T45" s="35">
        <v>50</v>
      </c>
      <c r="U45" s="39">
        <v>0</v>
      </c>
      <c r="V45" s="35">
        <v>50</v>
      </c>
      <c r="W45" s="39">
        <v>0</v>
      </c>
      <c r="X45" s="35">
        <v>50</v>
      </c>
      <c r="Y45" s="39">
        <v>0</v>
      </c>
      <c r="Z45" s="35">
        <v>50</v>
      </c>
      <c r="AA45" s="39">
        <v>0</v>
      </c>
      <c r="AB45" s="35">
        <v>50</v>
      </c>
      <c r="AC45" s="39">
        <v>0</v>
      </c>
      <c r="AD45" s="35">
        <v>50</v>
      </c>
      <c r="AE45" s="39">
        <v>0</v>
      </c>
    </row>
    <row r="46" spans="1:31" x14ac:dyDescent="0.35">
      <c r="A46" s="34">
        <v>44213</v>
      </c>
      <c r="B46" s="35">
        <v>50</v>
      </c>
      <c r="C46" s="36">
        <v>0</v>
      </c>
      <c r="D46" s="35">
        <v>50</v>
      </c>
      <c r="E46" s="23">
        <v>0</v>
      </c>
      <c r="F46" s="35">
        <v>50</v>
      </c>
      <c r="G46" s="24">
        <v>0</v>
      </c>
      <c r="H46" s="35">
        <v>50</v>
      </c>
      <c r="I46" s="24">
        <v>0</v>
      </c>
      <c r="J46" s="35">
        <v>50</v>
      </c>
      <c r="K46" s="23">
        <v>0</v>
      </c>
      <c r="L46" s="35">
        <v>50</v>
      </c>
      <c r="M46" s="23">
        <v>0</v>
      </c>
      <c r="N46" s="35">
        <v>50</v>
      </c>
      <c r="O46" s="23">
        <v>0</v>
      </c>
      <c r="P46" s="35">
        <v>50</v>
      </c>
      <c r="Q46" s="39">
        <v>0</v>
      </c>
      <c r="R46" s="35">
        <v>50</v>
      </c>
      <c r="S46" s="39">
        <v>0</v>
      </c>
      <c r="T46" s="35">
        <v>50</v>
      </c>
      <c r="U46" s="39">
        <v>0</v>
      </c>
      <c r="V46" s="35">
        <v>50</v>
      </c>
      <c r="W46" s="39">
        <v>0</v>
      </c>
      <c r="X46" s="35">
        <v>50</v>
      </c>
      <c r="Y46" s="39">
        <v>0</v>
      </c>
      <c r="Z46" s="35">
        <v>50</v>
      </c>
      <c r="AA46" s="39">
        <v>0</v>
      </c>
      <c r="AB46" s="35">
        <v>50</v>
      </c>
      <c r="AC46" s="39">
        <v>0</v>
      </c>
      <c r="AD46" s="35">
        <v>50</v>
      </c>
      <c r="AE46" s="39">
        <v>0</v>
      </c>
    </row>
    <row r="47" spans="1:31" x14ac:dyDescent="0.35">
      <c r="A47" s="34">
        <v>44214</v>
      </c>
      <c r="B47" s="35">
        <v>50</v>
      </c>
      <c r="C47" s="36">
        <v>0</v>
      </c>
      <c r="D47" s="35">
        <v>50</v>
      </c>
      <c r="E47" s="23">
        <v>0</v>
      </c>
      <c r="F47" s="35">
        <v>50</v>
      </c>
      <c r="G47" s="24">
        <v>0</v>
      </c>
      <c r="H47" s="35">
        <v>50</v>
      </c>
      <c r="I47" s="24">
        <v>0</v>
      </c>
      <c r="J47" s="35">
        <v>50</v>
      </c>
      <c r="K47" s="23">
        <v>0</v>
      </c>
      <c r="L47" s="35">
        <v>50</v>
      </c>
      <c r="M47" s="23">
        <v>0</v>
      </c>
      <c r="N47" s="35">
        <v>50</v>
      </c>
      <c r="O47" s="23">
        <v>0</v>
      </c>
      <c r="P47" s="35">
        <v>50</v>
      </c>
      <c r="Q47" s="39">
        <v>0</v>
      </c>
      <c r="R47" s="35">
        <v>50</v>
      </c>
      <c r="S47" s="39">
        <v>0</v>
      </c>
      <c r="T47" s="35">
        <v>50</v>
      </c>
      <c r="U47" s="39">
        <v>0</v>
      </c>
      <c r="V47" s="35">
        <v>50</v>
      </c>
      <c r="W47" s="39">
        <v>0</v>
      </c>
      <c r="X47" s="35">
        <v>50</v>
      </c>
      <c r="Y47" s="39">
        <v>0</v>
      </c>
      <c r="Z47" s="35">
        <v>50</v>
      </c>
      <c r="AA47" s="39">
        <v>0</v>
      </c>
      <c r="AB47" s="35">
        <v>50</v>
      </c>
      <c r="AC47" s="39">
        <v>0</v>
      </c>
      <c r="AD47" s="35">
        <v>50</v>
      </c>
      <c r="AE47" s="39">
        <v>0</v>
      </c>
    </row>
    <row r="48" spans="1:31" x14ac:dyDescent="0.35">
      <c r="A48" s="34">
        <v>44215</v>
      </c>
      <c r="B48" s="35">
        <v>50</v>
      </c>
      <c r="C48" s="36">
        <v>0</v>
      </c>
      <c r="D48" s="35">
        <v>50</v>
      </c>
      <c r="E48" s="23">
        <v>0</v>
      </c>
      <c r="F48" s="35">
        <v>50</v>
      </c>
      <c r="G48" s="24">
        <v>0</v>
      </c>
      <c r="H48" s="35">
        <v>50</v>
      </c>
      <c r="I48" s="24">
        <v>0</v>
      </c>
      <c r="J48" s="35">
        <v>50</v>
      </c>
      <c r="K48" s="23">
        <v>0</v>
      </c>
      <c r="L48" s="35">
        <v>50</v>
      </c>
      <c r="M48" s="23">
        <v>0</v>
      </c>
      <c r="N48" s="35">
        <v>50</v>
      </c>
      <c r="O48" s="23">
        <v>0</v>
      </c>
      <c r="P48" s="35">
        <v>50</v>
      </c>
      <c r="Q48" s="39">
        <v>0</v>
      </c>
      <c r="R48" s="35">
        <v>50</v>
      </c>
      <c r="S48" s="39">
        <v>0</v>
      </c>
      <c r="T48" s="35">
        <v>50</v>
      </c>
      <c r="U48" s="39">
        <v>0</v>
      </c>
      <c r="V48" s="35">
        <v>50</v>
      </c>
      <c r="W48" s="39">
        <v>0</v>
      </c>
      <c r="X48" s="35">
        <v>50</v>
      </c>
      <c r="Y48" s="39">
        <v>0</v>
      </c>
      <c r="Z48" s="35">
        <v>50</v>
      </c>
      <c r="AA48" s="39">
        <v>0</v>
      </c>
      <c r="AB48" s="35">
        <v>50</v>
      </c>
      <c r="AC48" s="39">
        <v>0</v>
      </c>
      <c r="AD48" s="35">
        <v>50</v>
      </c>
      <c r="AE48" s="39">
        <v>0</v>
      </c>
    </row>
    <row r="49" spans="1:31" x14ac:dyDescent="0.35">
      <c r="A49" s="34">
        <v>44216</v>
      </c>
      <c r="B49" s="35">
        <v>50</v>
      </c>
      <c r="C49" s="36">
        <v>0</v>
      </c>
      <c r="D49" s="35">
        <v>50</v>
      </c>
      <c r="E49" s="23">
        <v>0</v>
      </c>
      <c r="F49" s="35">
        <v>50</v>
      </c>
      <c r="G49" s="24">
        <v>0</v>
      </c>
      <c r="H49" s="35">
        <v>50</v>
      </c>
      <c r="I49" s="24">
        <v>0</v>
      </c>
      <c r="J49" s="35">
        <v>50</v>
      </c>
      <c r="K49" s="23">
        <v>0</v>
      </c>
      <c r="L49" s="35">
        <v>50</v>
      </c>
      <c r="M49" s="23">
        <v>0</v>
      </c>
      <c r="N49" s="35">
        <v>50</v>
      </c>
      <c r="O49" s="23">
        <v>0</v>
      </c>
      <c r="P49" s="35">
        <v>50</v>
      </c>
      <c r="Q49" s="39">
        <v>0</v>
      </c>
      <c r="R49" s="35">
        <v>50</v>
      </c>
      <c r="S49" s="39">
        <v>0</v>
      </c>
      <c r="T49" s="35">
        <v>50</v>
      </c>
      <c r="U49" s="39">
        <v>0</v>
      </c>
      <c r="V49" s="35">
        <v>50</v>
      </c>
      <c r="W49" s="39">
        <v>0</v>
      </c>
      <c r="X49" s="35">
        <v>50</v>
      </c>
      <c r="Y49" s="39">
        <v>0</v>
      </c>
      <c r="Z49" s="35">
        <v>50</v>
      </c>
      <c r="AA49" s="39">
        <v>0</v>
      </c>
      <c r="AB49" s="35">
        <v>50</v>
      </c>
      <c r="AC49" s="39">
        <v>0</v>
      </c>
      <c r="AD49" s="35">
        <v>50</v>
      </c>
      <c r="AE49" s="39">
        <v>0</v>
      </c>
    </row>
    <row r="50" spans="1:31" x14ac:dyDescent="0.35">
      <c r="A50" s="34">
        <v>44217</v>
      </c>
      <c r="B50" s="35">
        <v>50</v>
      </c>
      <c r="C50" s="36">
        <v>0</v>
      </c>
      <c r="D50" s="35">
        <v>50</v>
      </c>
      <c r="E50" s="23">
        <v>0</v>
      </c>
      <c r="F50" s="35">
        <v>50</v>
      </c>
      <c r="G50" s="24">
        <v>0</v>
      </c>
      <c r="H50" s="35">
        <v>50</v>
      </c>
      <c r="I50" s="24">
        <v>0</v>
      </c>
      <c r="J50" s="35">
        <v>50</v>
      </c>
      <c r="K50" s="23">
        <v>0</v>
      </c>
      <c r="L50" s="35">
        <v>50</v>
      </c>
      <c r="M50" s="23">
        <v>0</v>
      </c>
      <c r="N50" s="35">
        <v>50</v>
      </c>
      <c r="O50" s="23">
        <v>0</v>
      </c>
      <c r="P50" s="35">
        <v>50</v>
      </c>
      <c r="Q50" s="39">
        <v>0</v>
      </c>
      <c r="R50" s="35">
        <v>50</v>
      </c>
      <c r="S50" s="39">
        <v>0</v>
      </c>
      <c r="T50" s="35">
        <v>50</v>
      </c>
      <c r="U50" s="39">
        <v>0</v>
      </c>
      <c r="V50" s="35">
        <v>50</v>
      </c>
      <c r="W50" s="39">
        <v>0</v>
      </c>
      <c r="X50" s="35">
        <v>50</v>
      </c>
      <c r="Y50" s="39">
        <v>0</v>
      </c>
      <c r="Z50" s="35">
        <v>50</v>
      </c>
      <c r="AA50" s="39">
        <v>0</v>
      </c>
      <c r="AB50" s="35">
        <v>50</v>
      </c>
      <c r="AC50" s="39">
        <v>0</v>
      </c>
      <c r="AD50" s="35">
        <v>50</v>
      </c>
      <c r="AE50" s="39">
        <v>0</v>
      </c>
    </row>
    <row r="51" spans="1:31" x14ac:dyDescent="0.35">
      <c r="A51" s="34">
        <v>44218</v>
      </c>
      <c r="B51" s="35">
        <v>50</v>
      </c>
      <c r="C51" s="36">
        <v>0</v>
      </c>
      <c r="D51" s="35">
        <v>50</v>
      </c>
      <c r="E51" s="23">
        <v>0</v>
      </c>
      <c r="F51" s="35">
        <v>50</v>
      </c>
      <c r="G51" s="24">
        <v>0</v>
      </c>
      <c r="H51" s="35">
        <v>50</v>
      </c>
      <c r="I51" s="24">
        <v>0</v>
      </c>
      <c r="J51" s="35">
        <v>50</v>
      </c>
      <c r="K51" s="23">
        <v>0</v>
      </c>
      <c r="L51" s="35">
        <v>50</v>
      </c>
      <c r="M51" s="23">
        <v>0</v>
      </c>
      <c r="N51" s="35">
        <v>50</v>
      </c>
      <c r="O51" s="23">
        <v>0</v>
      </c>
      <c r="P51" s="35">
        <v>50</v>
      </c>
      <c r="Q51" s="39">
        <v>0</v>
      </c>
      <c r="R51" s="35">
        <v>50</v>
      </c>
      <c r="S51" s="39">
        <v>0</v>
      </c>
      <c r="T51" s="35">
        <v>50</v>
      </c>
      <c r="U51" s="39">
        <v>0</v>
      </c>
      <c r="V51" s="35">
        <v>50</v>
      </c>
      <c r="W51" s="39">
        <v>0</v>
      </c>
      <c r="X51" s="35">
        <v>50</v>
      </c>
      <c r="Y51" s="39">
        <v>0</v>
      </c>
      <c r="Z51" s="35">
        <v>50</v>
      </c>
      <c r="AA51" s="39">
        <v>0</v>
      </c>
      <c r="AB51" s="35">
        <v>50</v>
      </c>
      <c r="AC51" s="39">
        <v>0</v>
      </c>
      <c r="AD51" s="35">
        <v>50</v>
      </c>
      <c r="AE51" s="39">
        <v>0</v>
      </c>
    </row>
    <row r="52" spans="1:31" x14ac:dyDescent="0.35">
      <c r="A52" s="34">
        <v>44219</v>
      </c>
      <c r="B52" s="35">
        <v>50</v>
      </c>
      <c r="C52" s="36">
        <v>0</v>
      </c>
      <c r="D52" s="35">
        <v>50</v>
      </c>
      <c r="E52" s="23">
        <v>0</v>
      </c>
      <c r="F52" s="35">
        <v>50</v>
      </c>
      <c r="G52" s="24">
        <v>0</v>
      </c>
      <c r="H52" s="35">
        <v>50</v>
      </c>
      <c r="I52" s="24">
        <v>0</v>
      </c>
      <c r="J52" s="35">
        <v>50</v>
      </c>
      <c r="K52" s="23">
        <v>0</v>
      </c>
      <c r="L52" s="35">
        <v>50</v>
      </c>
      <c r="M52" s="23">
        <v>0</v>
      </c>
      <c r="N52" s="35">
        <v>50</v>
      </c>
      <c r="O52" s="23">
        <v>0</v>
      </c>
      <c r="P52" s="35">
        <v>50</v>
      </c>
      <c r="Q52" s="39">
        <v>0</v>
      </c>
      <c r="R52" s="35">
        <v>50</v>
      </c>
      <c r="S52" s="39">
        <v>0</v>
      </c>
      <c r="T52" s="35">
        <v>50</v>
      </c>
      <c r="U52" s="39">
        <v>0</v>
      </c>
      <c r="V52" s="35">
        <v>50</v>
      </c>
      <c r="W52" s="39">
        <v>0</v>
      </c>
      <c r="X52" s="35">
        <v>50</v>
      </c>
      <c r="Y52" s="39">
        <v>0</v>
      </c>
      <c r="Z52" s="35">
        <v>50</v>
      </c>
      <c r="AA52" s="39">
        <v>0</v>
      </c>
      <c r="AB52" s="35">
        <v>50</v>
      </c>
      <c r="AC52" s="39">
        <v>0</v>
      </c>
      <c r="AD52" s="35">
        <v>50</v>
      </c>
      <c r="AE52" s="39">
        <v>0</v>
      </c>
    </row>
    <row r="53" spans="1:31" x14ac:dyDescent="0.35">
      <c r="A53" s="34">
        <v>44220</v>
      </c>
      <c r="B53" s="35">
        <v>50</v>
      </c>
      <c r="C53" s="36">
        <v>0</v>
      </c>
      <c r="D53" s="35">
        <v>50</v>
      </c>
      <c r="E53" s="23">
        <v>0</v>
      </c>
      <c r="F53" s="35">
        <v>50</v>
      </c>
      <c r="G53" s="24">
        <v>0</v>
      </c>
      <c r="H53" s="35">
        <v>50</v>
      </c>
      <c r="I53" s="24">
        <v>0</v>
      </c>
      <c r="J53" s="35">
        <v>50</v>
      </c>
      <c r="K53" s="23">
        <v>0</v>
      </c>
      <c r="L53" s="35">
        <v>50</v>
      </c>
      <c r="M53" s="23">
        <v>0</v>
      </c>
      <c r="N53" s="35">
        <v>50</v>
      </c>
      <c r="O53" s="23">
        <v>0</v>
      </c>
      <c r="P53" s="35">
        <v>50</v>
      </c>
      <c r="Q53" s="39">
        <v>0</v>
      </c>
      <c r="R53" s="35">
        <v>50</v>
      </c>
      <c r="S53" s="39">
        <v>0</v>
      </c>
      <c r="T53" s="35">
        <v>50</v>
      </c>
      <c r="U53" s="39">
        <v>0</v>
      </c>
      <c r="V53" s="35">
        <v>50</v>
      </c>
      <c r="W53" s="39">
        <v>0</v>
      </c>
      <c r="X53" s="35">
        <v>50</v>
      </c>
      <c r="Y53" s="39">
        <v>0</v>
      </c>
      <c r="Z53" s="35">
        <v>50</v>
      </c>
      <c r="AA53" s="39">
        <v>0</v>
      </c>
      <c r="AB53" s="35">
        <v>50</v>
      </c>
      <c r="AC53" s="39">
        <v>0</v>
      </c>
      <c r="AD53" s="35">
        <v>50</v>
      </c>
      <c r="AE53" s="39">
        <v>0</v>
      </c>
    </row>
    <row r="54" spans="1:31" x14ac:dyDescent="0.35">
      <c r="A54" s="34">
        <v>44221</v>
      </c>
      <c r="B54" s="35">
        <v>50</v>
      </c>
      <c r="C54" s="36">
        <v>0</v>
      </c>
      <c r="D54" s="35">
        <v>50</v>
      </c>
      <c r="E54" s="23">
        <v>0</v>
      </c>
      <c r="F54" s="35">
        <v>50</v>
      </c>
      <c r="G54" s="24">
        <v>0</v>
      </c>
      <c r="H54" s="35">
        <v>50</v>
      </c>
      <c r="I54" s="24">
        <v>0</v>
      </c>
      <c r="J54" s="35">
        <v>50</v>
      </c>
      <c r="K54" s="23">
        <v>0</v>
      </c>
      <c r="L54" s="35">
        <v>50</v>
      </c>
      <c r="M54" s="23">
        <v>0</v>
      </c>
      <c r="N54" s="35">
        <v>50</v>
      </c>
      <c r="O54" s="23">
        <v>0</v>
      </c>
      <c r="P54" s="35">
        <v>50</v>
      </c>
      <c r="Q54" s="39">
        <v>0</v>
      </c>
      <c r="R54" s="35">
        <v>50</v>
      </c>
      <c r="S54" s="39">
        <v>0</v>
      </c>
      <c r="T54" s="35">
        <v>50</v>
      </c>
      <c r="U54" s="39">
        <v>0</v>
      </c>
      <c r="V54" s="35">
        <v>50</v>
      </c>
      <c r="W54" s="39">
        <v>0</v>
      </c>
      <c r="X54" s="35">
        <v>50</v>
      </c>
      <c r="Y54" s="39">
        <v>0</v>
      </c>
      <c r="Z54" s="35">
        <v>50</v>
      </c>
      <c r="AA54" s="39">
        <v>0</v>
      </c>
      <c r="AB54" s="35">
        <v>50</v>
      </c>
      <c r="AC54" s="39">
        <v>0</v>
      </c>
      <c r="AD54" s="35">
        <v>50</v>
      </c>
      <c r="AE54" s="39">
        <v>0</v>
      </c>
    </row>
    <row r="55" spans="1:31" x14ac:dyDescent="0.35">
      <c r="A55" s="34">
        <v>44222</v>
      </c>
      <c r="B55" s="35">
        <v>50</v>
      </c>
      <c r="C55" s="36">
        <v>0</v>
      </c>
      <c r="D55" s="35">
        <v>50</v>
      </c>
      <c r="E55" s="23">
        <v>0</v>
      </c>
      <c r="F55" s="35">
        <v>50</v>
      </c>
      <c r="G55" s="24">
        <v>0</v>
      </c>
      <c r="H55" s="35">
        <v>50</v>
      </c>
      <c r="I55" s="24">
        <v>0</v>
      </c>
      <c r="J55" s="35">
        <v>50</v>
      </c>
      <c r="K55" s="23">
        <v>0</v>
      </c>
      <c r="L55" s="35">
        <v>50</v>
      </c>
      <c r="M55" s="23">
        <v>0</v>
      </c>
      <c r="N55" s="35">
        <v>50</v>
      </c>
      <c r="O55" s="23">
        <v>0</v>
      </c>
      <c r="P55" s="35">
        <v>50</v>
      </c>
      <c r="Q55" s="39">
        <v>0</v>
      </c>
      <c r="R55" s="35">
        <v>50</v>
      </c>
      <c r="S55" s="39">
        <v>0</v>
      </c>
      <c r="T55" s="35">
        <v>50</v>
      </c>
      <c r="U55" s="39">
        <v>0</v>
      </c>
      <c r="V55" s="35">
        <v>50</v>
      </c>
      <c r="W55" s="39">
        <v>0</v>
      </c>
      <c r="X55" s="35">
        <v>50</v>
      </c>
      <c r="Y55" s="39">
        <v>0</v>
      </c>
      <c r="Z55" s="35">
        <v>50</v>
      </c>
      <c r="AA55" s="39">
        <v>0</v>
      </c>
      <c r="AB55" s="35">
        <v>50</v>
      </c>
      <c r="AC55" s="39">
        <v>0</v>
      </c>
      <c r="AD55" s="35">
        <v>50</v>
      </c>
      <c r="AE55" s="39">
        <v>0</v>
      </c>
    </row>
    <row r="56" spans="1:31" x14ac:dyDescent="0.35">
      <c r="A56" s="34">
        <v>44223</v>
      </c>
      <c r="B56" s="35">
        <v>50</v>
      </c>
      <c r="C56" s="36">
        <v>0</v>
      </c>
      <c r="D56" s="35">
        <v>50</v>
      </c>
      <c r="E56" s="23">
        <v>0</v>
      </c>
      <c r="F56" s="35">
        <v>50</v>
      </c>
      <c r="G56" s="24">
        <v>0</v>
      </c>
      <c r="H56" s="35">
        <v>50</v>
      </c>
      <c r="I56" s="24">
        <v>0</v>
      </c>
      <c r="J56" s="35">
        <v>50</v>
      </c>
      <c r="K56" s="23">
        <v>0</v>
      </c>
      <c r="L56" s="35">
        <v>50</v>
      </c>
      <c r="M56" s="23">
        <v>0</v>
      </c>
      <c r="N56" s="35">
        <v>50</v>
      </c>
      <c r="O56" s="23">
        <v>0</v>
      </c>
      <c r="P56" s="35">
        <v>50</v>
      </c>
      <c r="Q56" s="39">
        <v>0</v>
      </c>
      <c r="R56" s="35">
        <v>50</v>
      </c>
      <c r="S56" s="39">
        <v>0</v>
      </c>
      <c r="T56" s="35">
        <v>50</v>
      </c>
      <c r="U56" s="39">
        <v>0</v>
      </c>
      <c r="V56" s="35">
        <v>50</v>
      </c>
      <c r="W56" s="39">
        <v>0</v>
      </c>
      <c r="X56" s="35">
        <v>50</v>
      </c>
      <c r="Y56" s="39">
        <v>0</v>
      </c>
      <c r="Z56" s="35">
        <v>50</v>
      </c>
      <c r="AA56" s="39">
        <v>0</v>
      </c>
      <c r="AB56" s="35">
        <v>50</v>
      </c>
      <c r="AC56" s="39">
        <v>0</v>
      </c>
      <c r="AD56" s="35">
        <v>50</v>
      </c>
      <c r="AE56" s="39">
        <v>0</v>
      </c>
    </row>
    <row r="57" spans="1:31" x14ac:dyDescent="0.35">
      <c r="A57" s="34">
        <v>44224</v>
      </c>
      <c r="B57" s="35">
        <v>50</v>
      </c>
      <c r="C57" s="36">
        <v>0</v>
      </c>
      <c r="D57" s="35">
        <v>50</v>
      </c>
      <c r="E57" s="23">
        <v>0</v>
      </c>
      <c r="F57" s="35">
        <v>50</v>
      </c>
      <c r="G57" s="24">
        <v>0</v>
      </c>
      <c r="H57" s="35">
        <v>50</v>
      </c>
      <c r="I57" s="24">
        <v>0</v>
      </c>
      <c r="J57" s="35">
        <v>50</v>
      </c>
      <c r="K57" s="23">
        <v>0</v>
      </c>
      <c r="L57" s="35">
        <v>50</v>
      </c>
      <c r="M57" s="23">
        <v>0</v>
      </c>
      <c r="N57" s="35">
        <v>50</v>
      </c>
      <c r="O57" s="23">
        <v>0</v>
      </c>
      <c r="P57" s="35">
        <v>50</v>
      </c>
      <c r="Q57" s="39">
        <v>0</v>
      </c>
      <c r="R57" s="35">
        <v>50</v>
      </c>
      <c r="S57" s="39">
        <v>0</v>
      </c>
      <c r="T57" s="35">
        <v>50</v>
      </c>
      <c r="U57" s="39">
        <v>0</v>
      </c>
      <c r="V57" s="35">
        <v>50</v>
      </c>
      <c r="W57" s="39">
        <v>0</v>
      </c>
      <c r="X57" s="35">
        <v>50</v>
      </c>
      <c r="Y57" s="39">
        <v>0</v>
      </c>
      <c r="Z57" s="35">
        <v>50</v>
      </c>
      <c r="AA57" s="39">
        <v>0</v>
      </c>
      <c r="AB57" s="35">
        <v>50</v>
      </c>
      <c r="AC57" s="39">
        <v>0</v>
      </c>
      <c r="AD57" s="35">
        <v>50</v>
      </c>
      <c r="AE57" s="39">
        <v>0</v>
      </c>
    </row>
    <row r="58" spans="1:31" x14ac:dyDescent="0.35">
      <c r="A58" s="34">
        <v>44225</v>
      </c>
      <c r="B58" s="35">
        <v>50</v>
      </c>
      <c r="C58" s="36">
        <v>0</v>
      </c>
      <c r="D58" s="35">
        <v>50</v>
      </c>
      <c r="E58" s="23">
        <v>0</v>
      </c>
      <c r="F58" s="35">
        <v>50</v>
      </c>
      <c r="G58" s="24">
        <v>0</v>
      </c>
      <c r="H58" s="35">
        <v>50</v>
      </c>
      <c r="I58" s="24">
        <v>0</v>
      </c>
      <c r="J58" s="35">
        <v>50</v>
      </c>
      <c r="K58" s="23">
        <v>0</v>
      </c>
      <c r="L58" s="35">
        <v>50</v>
      </c>
      <c r="M58" s="23">
        <v>0</v>
      </c>
      <c r="N58" s="35">
        <v>50</v>
      </c>
      <c r="O58" s="23">
        <v>0</v>
      </c>
      <c r="P58" s="35">
        <v>50</v>
      </c>
      <c r="Q58" s="39">
        <v>0</v>
      </c>
      <c r="R58" s="35">
        <v>50</v>
      </c>
      <c r="S58" s="39">
        <v>0</v>
      </c>
      <c r="T58" s="35">
        <v>50</v>
      </c>
      <c r="U58" s="39">
        <v>0</v>
      </c>
      <c r="V58" s="35">
        <v>50</v>
      </c>
      <c r="W58" s="39">
        <v>0</v>
      </c>
      <c r="X58" s="35">
        <v>50</v>
      </c>
      <c r="Y58" s="39">
        <v>0</v>
      </c>
      <c r="Z58" s="35">
        <v>50</v>
      </c>
      <c r="AA58" s="39">
        <v>0</v>
      </c>
      <c r="AB58" s="35">
        <v>50</v>
      </c>
      <c r="AC58" s="39">
        <v>0</v>
      </c>
      <c r="AD58" s="35">
        <v>50</v>
      </c>
      <c r="AE58" s="39">
        <v>0</v>
      </c>
    </row>
    <row r="59" spans="1:31" x14ac:dyDescent="0.35">
      <c r="A59" s="34">
        <v>44226</v>
      </c>
      <c r="B59" s="35">
        <v>50</v>
      </c>
      <c r="C59" s="36">
        <v>0</v>
      </c>
      <c r="D59" s="35">
        <v>50</v>
      </c>
      <c r="E59" s="23">
        <v>0</v>
      </c>
      <c r="F59" s="35">
        <v>50</v>
      </c>
      <c r="G59" s="24">
        <v>0</v>
      </c>
      <c r="H59" s="35">
        <v>50</v>
      </c>
      <c r="I59" s="24">
        <v>0</v>
      </c>
      <c r="J59" s="35">
        <v>50</v>
      </c>
      <c r="K59" s="23">
        <v>0</v>
      </c>
      <c r="L59" s="35">
        <v>50</v>
      </c>
      <c r="M59" s="23">
        <v>0</v>
      </c>
      <c r="N59" s="35">
        <v>50</v>
      </c>
      <c r="O59" s="23">
        <v>0</v>
      </c>
      <c r="P59" s="35">
        <v>50</v>
      </c>
      <c r="Q59" s="39">
        <v>0</v>
      </c>
      <c r="R59" s="35">
        <v>50</v>
      </c>
      <c r="S59" s="39">
        <v>0</v>
      </c>
      <c r="T59" s="35">
        <v>50</v>
      </c>
      <c r="U59" s="39">
        <v>0</v>
      </c>
      <c r="V59" s="35">
        <v>50</v>
      </c>
      <c r="W59" s="39">
        <v>0</v>
      </c>
      <c r="X59" s="35">
        <v>50</v>
      </c>
      <c r="Y59" s="39">
        <v>0</v>
      </c>
      <c r="Z59" s="35">
        <v>50</v>
      </c>
      <c r="AA59" s="39">
        <v>0</v>
      </c>
      <c r="AB59" s="35">
        <v>50</v>
      </c>
      <c r="AC59" s="39">
        <v>0</v>
      </c>
      <c r="AD59" s="35">
        <v>50</v>
      </c>
      <c r="AE59" s="39">
        <v>0</v>
      </c>
    </row>
    <row r="60" spans="1:31" x14ac:dyDescent="0.35">
      <c r="A60" s="34">
        <v>44227</v>
      </c>
      <c r="B60" s="35">
        <v>50</v>
      </c>
      <c r="C60" s="36">
        <v>0</v>
      </c>
      <c r="D60" s="35">
        <v>50</v>
      </c>
      <c r="E60" s="23">
        <v>0</v>
      </c>
      <c r="F60" s="35">
        <v>50</v>
      </c>
      <c r="G60" s="24">
        <v>0</v>
      </c>
      <c r="H60" s="35">
        <v>50</v>
      </c>
      <c r="I60" s="24">
        <v>0</v>
      </c>
      <c r="J60" s="35">
        <v>50</v>
      </c>
      <c r="K60" s="23">
        <v>0</v>
      </c>
      <c r="L60" s="35">
        <v>50</v>
      </c>
      <c r="M60" s="23">
        <v>0</v>
      </c>
      <c r="N60" s="35">
        <v>50</v>
      </c>
      <c r="O60" s="23">
        <v>0</v>
      </c>
      <c r="P60" s="35">
        <v>50</v>
      </c>
      <c r="Q60" s="39">
        <v>0</v>
      </c>
      <c r="R60" s="35">
        <v>50</v>
      </c>
      <c r="S60" s="39">
        <v>0</v>
      </c>
      <c r="T60" s="35">
        <v>50</v>
      </c>
      <c r="U60" s="39">
        <v>0</v>
      </c>
      <c r="V60" s="35">
        <v>50</v>
      </c>
      <c r="W60" s="39">
        <v>0</v>
      </c>
      <c r="X60" s="35">
        <v>50</v>
      </c>
      <c r="Y60" s="39">
        <v>0</v>
      </c>
      <c r="Z60" s="35">
        <v>50</v>
      </c>
      <c r="AA60" s="39">
        <v>0</v>
      </c>
      <c r="AB60" s="35">
        <v>50</v>
      </c>
      <c r="AC60" s="39">
        <v>0</v>
      </c>
      <c r="AD60" s="35">
        <v>50</v>
      </c>
      <c r="AE60" s="39">
        <v>0</v>
      </c>
    </row>
    <row r="61" spans="1:31" x14ac:dyDescent="0.35">
      <c r="A61" s="34">
        <v>44228</v>
      </c>
      <c r="B61" s="35">
        <v>50</v>
      </c>
      <c r="C61" s="36">
        <v>0</v>
      </c>
      <c r="D61" s="35">
        <v>50</v>
      </c>
      <c r="E61" s="23">
        <v>0</v>
      </c>
      <c r="F61" s="35">
        <v>50</v>
      </c>
      <c r="G61" s="24">
        <v>0</v>
      </c>
      <c r="H61" s="35">
        <v>50</v>
      </c>
      <c r="I61" s="24">
        <v>0</v>
      </c>
      <c r="J61" s="35">
        <v>50</v>
      </c>
      <c r="K61" s="23">
        <v>0</v>
      </c>
      <c r="L61" s="35">
        <v>50</v>
      </c>
      <c r="M61" s="23">
        <v>0</v>
      </c>
      <c r="N61" s="35">
        <v>50</v>
      </c>
      <c r="O61" s="23">
        <v>0</v>
      </c>
      <c r="P61" s="35">
        <v>50</v>
      </c>
      <c r="Q61" s="39">
        <v>0</v>
      </c>
      <c r="R61" s="35">
        <v>50</v>
      </c>
      <c r="S61" s="39">
        <v>0</v>
      </c>
      <c r="T61" s="35">
        <v>50</v>
      </c>
      <c r="U61" s="39">
        <v>0</v>
      </c>
      <c r="V61" s="35">
        <v>50</v>
      </c>
      <c r="W61" s="39">
        <v>0</v>
      </c>
      <c r="X61" s="35">
        <v>50</v>
      </c>
      <c r="Y61" s="39">
        <v>0</v>
      </c>
      <c r="Z61" s="35">
        <v>50</v>
      </c>
      <c r="AA61" s="39">
        <v>0</v>
      </c>
      <c r="AB61" s="35">
        <v>50</v>
      </c>
      <c r="AC61" s="39">
        <v>0</v>
      </c>
      <c r="AD61" s="35">
        <v>50</v>
      </c>
      <c r="AE61" s="39">
        <v>0</v>
      </c>
    </row>
    <row r="62" spans="1:31" x14ac:dyDescent="0.35">
      <c r="A62" s="34">
        <v>44229</v>
      </c>
      <c r="B62" s="35">
        <v>50</v>
      </c>
      <c r="C62" s="36">
        <v>0</v>
      </c>
      <c r="D62" s="35">
        <v>50</v>
      </c>
      <c r="E62" s="23">
        <v>0</v>
      </c>
      <c r="F62" s="35">
        <v>50</v>
      </c>
      <c r="G62" s="24">
        <v>0</v>
      </c>
      <c r="H62" s="35">
        <v>50</v>
      </c>
      <c r="I62" s="24">
        <v>0</v>
      </c>
      <c r="J62" s="35">
        <v>50</v>
      </c>
      <c r="K62" s="23">
        <v>0</v>
      </c>
      <c r="L62" s="35">
        <v>50</v>
      </c>
      <c r="M62" s="23">
        <v>0</v>
      </c>
      <c r="N62" s="35">
        <v>50</v>
      </c>
      <c r="O62" s="23">
        <v>0</v>
      </c>
      <c r="P62" s="35">
        <v>50</v>
      </c>
      <c r="Q62" s="39">
        <v>0</v>
      </c>
      <c r="R62" s="35">
        <v>50</v>
      </c>
      <c r="S62" s="39">
        <v>0</v>
      </c>
      <c r="T62" s="35">
        <v>50</v>
      </c>
      <c r="U62" s="39">
        <v>0</v>
      </c>
      <c r="V62" s="35">
        <v>50</v>
      </c>
      <c r="W62" s="39">
        <v>0</v>
      </c>
      <c r="X62" s="35">
        <v>50</v>
      </c>
      <c r="Y62" s="39">
        <v>0</v>
      </c>
      <c r="Z62" s="35">
        <v>50</v>
      </c>
      <c r="AA62" s="39">
        <v>0</v>
      </c>
      <c r="AB62" s="35">
        <v>50</v>
      </c>
      <c r="AC62" s="39">
        <v>0</v>
      </c>
      <c r="AD62" s="35">
        <v>50</v>
      </c>
      <c r="AE62" s="39">
        <v>0</v>
      </c>
    </row>
    <row r="63" spans="1:31" x14ac:dyDescent="0.35">
      <c r="A63" s="34">
        <v>44230</v>
      </c>
      <c r="B63" s="35">
        <v>50</v>
      </c>
      <c r="C63" s="36">
        <v>0</v>
      </c>
      <c r="D63" s="35">
        <v>50</v>
      </c>
      <c r="E63" s="23">
        <v>0</v>
      </c>
      <c r="F63" s="35">
        <v>50</v>
      </c>
      <c r="G63" s="24">
        <v>0</v>
      </c>
      <c r="H63" s="35">
        <v>50</v>
      </c>
      <c r="I63" s="24">
        <v>0</v>
      </c>
      <c r="J63" s="35">
        <v>50</v>
      </c>
      <c r="K63" s="23">
        <v>0</v>
      </c>
      <c r="L63" s="35">
        <v>50</v>
      </c>
      <c r="M63" s="23">
        <v>0</v>
      </c>
      <c r="N63" s="35">
        <v>50</v>
      </c>
      <c r="O63" s="23">
        <v>0</v>
      </c>
      <c r="P63" s="35">
        <v>50</v>
      </c>
      <c r="Q63" s="39">
        <v>0</v>
      </c>
      <c r="R63" s="35">
        <v>50</v>
      </c>
      <c r="S63" s="39">
        <v>0</v>
      </c>
      <c r="T63" s="35">
        <v>50</v>
      </c>
      <c r="U63" s="39">
        <v>0</v>
      </c>
      <c r="V63" s="35">
        <v>50</v>
      </c>
      <c r="W63" s="39">
        <v>0</v>
      </c>
      <c r="X63" s="35">
        <v>50</v>
      </c>
      <c r="Y63" s="39">
        <v>0</v>
      </c>
      <c r="Z63" s="35">
        <v>50</v>
      </c>
      <c r="AA63" s="39">
        <v>0</v>
      </c>
      <c r="AB63" s="35">
        <v>50</v>
      </c>
      <c r="AC63" s="39">
        <v>0</v>
      </c>
      <c r="AD63" s="35">
        <v>50</v>
      </c>
      <c r="AE63" s="39">
        <v>0</v>
      </c>
    </row>
    <row r="64" spans="1:31" x14ac:dyDescent="0.35">
      <c r="A64" s="34">
        <v>44231</v>
      </c>
      <c r="B64" s="35">
        <v>50</v>
      </c>
      <c r="C64" s="36">
        <v>0</v>
      </c>
      <c r="D64" s="35">
        <v>50</v>
      </c>
      <c r="E64" s="23">
        <v>0</v>
      </c>
      <c r="F64" s="35">
        <v>50</v>
      </c>
      <c r="G64" s="24">
        <v>0</v>
      </c>
      <c r="H64" s="35">
        <v>50</v>
      </c>
      <c r="I64" s="24">
        <v>0</v>
      </c>
      <c r="J64" s="35">
        <v>50</v>
      </c>
      <c r="K64" s="23">
        <v>0</v>
      </c>
      <c r="L64" s="35">
        <v>50</v>
      </c>
      <c r="M64" s="23">
        <v>0</v>
      </c>
      <c r="N64" s="35">
        <v>50</v>
      </c>
      <c r="O64" s="23">
        <v>0</v>
      </c>
      <c r="P64" s="35">
        <v>50</v>
      </c>
      <c r="Q64" s="39">
        <v>0</v>
      </c>
      <c r="R64" s="35">
        <v>50</v>
      </c>
      <c r="S64" s="39">
        <v>0</v>
      </c>
      <c r="T64" s="35">
        <v>50</v>
      </c>
      <c r="U64" s="39">
        <v>0</v>
      </c>
      <c r="V64" s="35">
        <v>50</v>
      </c>
      <c r="W64" s="39">
        <v>0</v>
      </c>
      <c r="X64" s="35">
        <v>50</v>
      </c>
      <c r="Y64" s="39">
        <v>0</v>
      </c>
      <c r="Z64" s="35">
        <v>50</v>
      </c>
      <c r="AA64" s="39">
        <v>0</v>
      </c>
      <c r="AB64" s="35">
        <v>50</v>
      </c>
      <c r="AC64" s="39">
        <v>0</v>
      </c>
      <c r="AD64" s="35">
        <v>50</v>
      </c>
      <c r="AE64" s="39">
        <v>0</v>
      </c>
    </row>
    <row r="65" spans="1:31" x14ac:dyDescent="0.35">
      <c r="A65" s="34">
        <v>44232</v>
      </c>
      <c r="B65" s="35">
        <v>50</v>
      </c>
      <c r="C65" s="36">
        <v>0</v>
      </c>
      <c r="D65" s="35">
        <v>50</v>
      </c>
      <c r="E65" s="23">
        <v>0</v>
      </c>
      <c r="F65" s="35">
        <v>50</v>
      </c>
      <c r="G65" s="24">
        <v>0</v>
      </c>
      <c r="H65" s="35">
        <v>50</v>
      </c>
      <c r="I65" s="24">
        <v>0</v>
      </c>
      <c r="J65" s="35">
        <v>50</v>
      </c>
      <c r="K65" s="23">
        <v>0</v>
      </c>
      <c r="L65" s="35">
        <v>50</v>
      </c>
      <c r="M65" s="23">
        <v>0</v>
      </c>
      <c r="N65" s="35">
        <v>50</v>
      </c>
      <c r="O65" s="23">
        <v>0</v>
      </c>
      <c r="P65" s="35">
        <v>50</v>
      </c>
      <c r="Q65" s="39">
        <v>0</v>
      </c>
      <c r="R65" s="35">
        <v>50</v>
      </c>
      <c r="S65" s="39">
        <v>0</v>
      </c>
      <c r="T65" s="35">
        <v>50</v>
      </c>
      <c r="U65" s="39">
        <v>0</v>
      </c>
      <c r="V65" s="35">
        <v>50</v>
      </c>
      <c r="W65" s="39">
        <v>0</v>
      </c>
      <c r="X65" s="35">
        <v>50</v>
      </c>
      <c r="Y65" s="39">
        <v>0</v>
      </c>
      <c r="Z65" s="35">
        <v>50</v>
      </c>
      <c r="AA65" s="39">
        <v>0</v>
      </c>
      <c r="AB65" s="35">
        <v>50</v>
      </c>
      <c r="AC65" s="39">
        <v>0</v>
      </c>
      <c r="AD65" s="35">
        <v>50</v>
      </c>
      <c r="AE65" s="39">
        <v>0</v>
      </c>
    </row>
    <row r="66" spans="1:31" x14ac:dyDescent="0.35">
      <c r="A66" s="34">
        <v>44233</v>
      </c>
      <c r="B66" s="35">
        <v>50</v>
      </c>
      <c r="C66" s="36">
        <v>0</v>
      </c>
      <c r="D66" s="35">
        <v>50</v>
      </c>
      <c r="E66" s="23">
        <v>0</v>
      </c>
      <c r="F66" s="35">
        <v>50</v>
      </c>
      <c r="G66" s="24">
        <v>0</v>
      </c>
      <c r="H66" s="35">
        <v>50</v>
      </c>
      <c r="I66" s="24">
        <v>0</v>
      </c>
      <c r="J66" s="35">
        <v>50</v>
      </c>
      <c r="K66" s="23">
        <v>0</v>
      </c>
      <c r="L66" s="35">
        <v>50</v>
      </c>
      <c r="M66" s="23">
        <v>0</v>
      </c>
      <c r="N66" s="35">
        <v>50</v>
      </c>
      <c r="O66" s="23">
        <v>0</v>
      </c>
      <c r="P66" s="35">
        <v>50</v>
      </c>
      <c r="Q66" s="39">
        <v>0</v>
      </c>
      <c r="R66" s="35">
        <v>50</v>
      </c>
      <c r="S66" s="39">
        <v>0</v>
      </c>
      <c r="T66" s="35">
        <v>50</v>
      </c>
      <c r="U66" s="39">
        <v>0</v>
      </c>
      <c r="V66" s="35">
        <v>50</v>
      </c>
      <c r="W66" s="39">
        <v>0</v>
      </c>
      <c r="X66" s="35">
        <v>50</v>
      </c>
      <c r="Y66" s="39">
        <v>0</v>
      </c>
      <c r="Z66" s="35">
        <v>50</v>
      </c>
      <c r="AA66" s="39">
        <v>0</v>
      </c>
      <c r="AB66" s="35">
        <v>50</v>
      </c>
      <c r="AC66" s="39">
        <v>0</v>
      </c>
      <c r="AD66" s="35">
        <v>50</v>
      </c>
      <c r="AE66" s="39">
        <v>0</v>
      </c>
    </row>
    <row r="67" spans="1:31" x14ac:dyDescent="0.35">
      <c r="A67" s="34">
        <v>44234</v>
      </c>
      <c r="B67" s="35">
        <v>50</v>
      </c>
      <c r="C67" s="36">
        <v>0</v>
      </c>
      <c r="D67" s="35">
        <v>50</v>
      </c>
      <c r="E67" s="23">
        <v>0</v>
      </c>
      <c r="F67" s="35">
        <v>50</v>
      </c>
      <c r="G67" s="24">
        <v>0</v>
      </c>
      <c r="H67" s="35">
        <v>50</v>
      </c>
      <c r="I67" s="24">
        <v>0</v>
      </c>
      <c r="J67" s="35">
        <v>50</v>
      </c>
      <c r="K67" s="23">
        <v>0</v>
      </c>
      <c r="L67" s="35">
        <v>50</v>
      </c>
      <c r="M67" s="23">
        <v>0</v>
      </c>
      <c r="N67" s="35">
        <v>50</v>
      </c>
      <c r="O67" s="23">
        <v>0</v>
      </c>
      <c r="P67" s="35">
        <v>50</v>
      </c>
      <c r="Q67" s="39">
        <v>0</v>
      </c>
      <c r="R67" s="35">
        <v>50</v>
      </c>
      <c r="S67" s="39">
        <v>0</v>
      </c>
      <c r="T67" s="35">
        <v>50</v>
      </c>
      <c r="U67" s="39">
        <v>0</v>
      </c>
      <c r="V67" s="35">
        <v>50</v>
      </c>
      <c r="W67" s="39">
        <v>0</v>
      </c>
      <c r="X67" s="35">
        <v>50</v>
      </c>
      <c r="Y67" s="39">
        <v>0</v>
      </c>
      <c r="Z67" s="35">
        <v>50</v>
      </c>
      <c r="AA67" s="39">
        <v>0</v>
      </c>
      <c r="AB67" s="35">
        <v>50</v>
      </c>
      <c r="AC67" s="39">
        <v>0</v>
      </c>
      <c r="AD67" s="35">
        <v>50</v>
      </c>
      <c r="AE67" s="39">
        <v>0</v>
      </c>
    </row>
    <row r="68" spans="1:31" x14ac:dyDescent="0.35">
      <c r="A68" s="34">
        <v>44235</v>
      </c>
      <c r="B68" s="35">
        <v>50</v>
      </c>
      <c r="C68" s="36">
        <v>0</v>
      </c>
      <c r="D68" s="35">
        <v>50</v>
      </c>
      <c r="E68" s="23">
        <v>0</v>
      </c>
      <c r="F68" s="35">
        <v>50</v>
      </c>
      <c r="G68" s="24">
        <v>0</v>
      </c>
      <c r="H68" s="35">
        <v>50</v>
      </c>
      <c r="I68" s="24">
        <v>0</v>
      </c>
      <c r="J68" s="35">
        <v>50</v>
      </c>
      <c r="K68" s="23">
        <v>0</v>
      </c>
      <c r="L68" s="35">
        <v>50</v>
      </c>
      <c r="M68" s="23">
        <v>0</v>
      </c>
      <c r="N68" s="35">
        <v>50</v>
      </c>
      <c r="O68" s="23">
        <v>0</v>
      </c>
      <c r="P68" s="35">
        <v>50</v>
      </c>
      <c r="Q68" s="39">
        <v>0</v>
      </c>
      <c r="R68" s="35">
        <v>50</v>
      </c>
      <c r="S68" s="39">
        <v>0</v>
      </c>
      <c r="T68" s="35">
        <v>50</v>
      </c>
      <c r="U68" s="39">
        <v>0</v>
      </c>
      <c r="V68" s="35">
        <v>50</v>
      </c>
      <c r="W68" s="39">
        <v>0</v>
      </c>
      <c r="X68" s="35">
        <v>50</v>
      </c>
      <c r="Y68" s="39">
        <v>0</v>
      </c>
      <c r="Z68" s="35">
        <v>50</v>
      </c>
      <c r="AA68" s="39">
        <v>0</v>
      </c>
      <c r="AB68" s="35">
        <v>50</v>
      </c>
      <c r="AC68" s="39">
        <v>0</v>
      </c>
      <c r="AD68" s="35">
        <v>50</v>
      </c>
      <c r="AE68" s="39">
        <v>0</v>
      </c>
    </row>
    <row r="69" spans="1:31" x14ac:dyDescent="0.35">
      <c r="A69" s="34">
        <v>44236</v>
      </c>
      <c r="B69" s="35">
        <v>50</v>
      </c>
      <c r="C69" s="36">
        <v>0</v>
      </c>
      <c r="D69" s="35">
        <v>50</v>
      </c>
      <c r="E69" s="23">
        <v>0</v>
      </c>
      <c r="F69" s="35">
        <v>50</v>
      </c>
      <c r="G69" s="24">
        <v>0</v>
      </c>
      <c r="H69" s="35">
        <v>50</v>
      </c>
      <c r="I69" s="24">
        <v>0</v>
      </c>
      <c r="J69" s="35">
        <v>50</v>
      </c>
      <c r="K69" s="23">
        <v>0</v>
      </c>
      <c r="L69" s="35">
        <v>50</v>
      </c>
      <c r="M69" s="23">
        <v>0</v>
      </c>
      <c r="N69" s="35">
        <v>50</v>
      </c>
      <c r="O69" s="23">
        <v>0</v>
      </c>
      <c r="P69" s="35">
        <v>50</v>
      </c>
      <c r="Q69" s="39">
        <v>0</v>
      </c>
      <c r="R69" s="35">
        <v>50</v>
      </c>
      <c r="S69" s="39">
        <v>0</v>
      </c>
      <c r="T69" s="35">
        <v>50</v>
      </c>
      <c r="U69" s="39">
        <v>0</v>
      </c>
      <c r="V69" s="35">
        <v>50</v>
      </c>
      <c r="W69" s="39">
        <v>0</v>
      </c>
      <c r="X69" s="35">
        <v>50</v>
      </c>
      <c r="Y69" s="39">
        <v>0</v>
      </c>
      <c r="Z69" s="35">
        <v>50</v>
      </c>
      <c r="AA69" s="39">
        <v>0</v>
      </c>
      <c r="AB69" s="35">
        <v>50</v>
      </c>
      <c r="AC69" s="39">
        <v>0</v>
      </c>
      <c r="AD69" s="35">
        <v>50</v>
      </c>
      <c r="AE69" s="39">
        <v>0</v>
      </c>
    </row>
    <row r="70" spans="1:31" x14ac:dyDescent="0.35">
      <c r="A70" s="34">
        <v>44237</v>
      </c>
      <c r="B70" s="35">
        <v>50</v>
      </c>
      <c r="C70" s="36">
        <v>0</v>
      </c>
      <c r="D70" s="35">
        <v>50</v>
      </c>
      <c r="E70" s="23">
        <v>0</v>
      </c>
      <c r="F70" s="35">
        <v>50</v>
      </c>
      <c r="G70" s="24">
        <v>0</v>
      </c>
      <c r="H70" s="35">
        <v>50</v>
      </c>
      <c r="I70" s="24">
        <v>0</v>
      </c>
      <c r="J70" s="35">
        <v>50</v>
      </c>
      <c r="K70" s="23">
        <v>0</v>
      </c>
      <c r="L70" s="35">
        <v>50</v>
      </c>
      <c r="M70" s="23">
        <v>0</v>
      </c>
      <c r="N70" s="35">
        <v>50</v>
      </c>
      <c r="O70" s="23">
        <v>0</v>
      </c>
      <c r="P70" s="35">
        <v>50</v>
      </c>
      <c r="Q70" s="39">
        <v>0</v>
      </c>
      <c r="R70" s="35">
        <v>50</v>
      </c>
      <c r="S70" s="39">
        <v>0</v>
      </c>
      <c r="T70" s="35">
        <v>50</v>
      </c>
      <c r="U70" s="39">
        <v>0</v>
      </c>
      <c r="V70" s="35">
        <v>50</v>
      </c>
      <c r="W70" s="39">
        <v>0</v>
      </c>
      <c r="X70" s="35">
        <v>50</v>
      </c>
      <c r="Y70" s="39">
        <v>0</v>
      </c>
      <c r="Z70" s="35">
        <v>50</v>
      </c>
      <c r="AA70" s="39">
        <v>0</v>
      </c>
      <c r="AB70" s="35">
        <v>50</v>
      </c>
      <c r="AC70" s="39">
        <v>0</v>
      </c>
      <c r="AD70" s="35">
        <v>50</v>
      </c>
      <c r="AE70" s="39">
        <v>0</v>
      </c>
    </row>
    <row r="71" spans="1:31" x14ac:dyDescent="0.35">
      <c r="A71" s="34">
        <v>44238</v>
      </c>
      <c r="B71" s="35">
        <v>50</v>
      </c>
      <c r="C71" s="36">
        <v>0</v>
      </c>
      <c r="D71" s="35">
        <v>50</v>
      </c>
      <c r="E71" s="23">
        <v>0</v>
      </c>
      <c r="F71" s="35">
        <v>50</v>
      </c>
      <c r="G71" s="24">
        <v>0</v>
      </c>
      <c r="H71" s="35">
        <v>50</v>
      </c>
      <c r="I71" s="24">
        <v>0</v>
      </c>
      <c r="J71" s="35">
        <v>50</v>
      </c>
      <c r="K71" s="23">
        <v>0</v>
      </c>
      <c r="L71" s="35">
        <v>50</v>
      </c>
      <c r="M71" s="23">
        <v>0</v>
      </c>
      <c r="N71" s="35">
        <v>50</v>
      </c>
      <c r="O71" s="23">
        <v>0</v>
      </c>
      <c r="P71" s="35">
        <v>50</v>
      </c>
      <c r="Q71" s="39">
        <v>0</v>
      </c>
      <c r="R71" s="35">
        <v>50</v>
      </c>
      <c r="S71" s="39">
        <v>0</v>
      </c>
      <c r="T71" s="35">
        <v>50</v>
      </c>
      <c r="U71" s="39">
        <v>0</v>
      </c>
      <c r="V71" s="35">
        <v>50</v>
      </c>
      <c r="W71" s="39">
        <v>0</v>
      </c>
      <c r="X71" s="35">
        <v>50</v>
      </c>
      <c r="Y71" s="39">
        <v>0</v>
      </c>
      <c r="Z71" s="35">
        <v>50</v>
      </c>
      <c r="AA71" s="39">
        <v>0</v>
      </c>
      <c r="AB71" s="35">
        <v>50</v>
      </c>
      <c r="AC71" s="39">
        <v>0</v>
      </c>
      <c r="AD71" s="35">
        <v>50</v>
      </c>
      <c r="AE71" s="39">
        <v>0</v>
      </c>
    </row>
    <row r="72" spans="1:31" x14ac:dyDescent="0.35">
      <c r="A72" s="34">
        <v>44239</v>
      </c>
      <c r="B72" s="35">
        <v>50</v>
      </c>
      <c r="C72" s="36">
        <v>0</v>
      </c>
      <c r="D72" s="35">
        <v>50</v>
      </c>
      <c r="E72" s="23">
        <v>0</v>
      </c>
      <c r="F72" s="35">
        <v>50</v>
      </c>
      <c r="G72" s="24">
        <v>0</v>
      </c>
      <c r="H72" s="35">
        <v>50</v>
      </c>
      <c r="I72" s="24">
        <v>0</v>
      </c>
      <c r="J72" s="35">
        <v>50</v>
      </c>
      <c r="K72" s="23">
        <v>0</v>
      </c>
      <c r="L72" s="35">
        <v>50</v>
      </c>
      <c r="M72" s="23">
        <v>0</v>
      </c>
      <c r="N72" s="35">
        <v>50</v>
      </c>
      <c r="O72" s="23">
        <v>0</v>
      </c>
      <c r="P72" s="35">
        <v>50</v>
      </c>
      <c r="Q72" s="39">
        <v>0</v>
      </c>
      <c r="R72" s="35">
        <v>50</v>
      </c>
      <c r="S72" s="39">
        <v>0</v>
      </c>
      <c r="T72" s="35">
        <v>50</v>
      </c>
      <c r="U72" s="39">
        <v>0</v>
      </c>
      <c r="V72" s="35">
        <v>50</v>
      </c>
      <c r="W72" s="39">
        <v>0</v>
      </c>
      <c r="X72" s="35">
        <v>50</v>
      </c>
      <c r="Y72" s="39">
        <v>0</v>
      </c>
      <c r="Z72" s="35">
        <v>50</v>
      </c>
      <c r="AA72" s="39">
        <v>0</v>
      </c>
      <c r="AB72" s="35">
        <v>50</v>
      </c>
      <c r="AC72" s="39">
        <v>0</v>
      </c>
      <c r="AD72" s="35">
        <v>50</v>
      </c>
      <c r="AE72" s="39">
        <v>0</v>
      </c>
    </row>
    <row r="73" spans="1:31" x14ac:dyDescent="0.35">
      <c r="A73" s="34">
        <v>44240</v>
      </c>
      <c r="B73" s="35">
        <v>50</v>
      </c>
      <c r="C73" s="36">
        <v>0</v>
      </c>
      <c r="D73" s="35">
        <v>50</v>
      </c>
      <c r="E73" s="23">
        <v>0</v>
      </c>
      <c r="F73" s="35">
        <v>50</v>
      </c>
      <c r="G73" s="24">
        <v>0</v>
      </c>
      <c r="H73" s="35">
        <v>50</v>
      </c>
      <c r="I73" s="24">
        <v>0</v>
      </c>
      <c r="J73" s="35">
        <v>50</v>
      </c>
      <c r="K73" s="23">
        <v>0</v>
      </c>
      <c r="L73" s="35">
        <v>50</v>
      </c>
      <c r="M73" s="23">
        <v>0</v>
      </c>
      <c r="N73" s="35">
        <v>50</v>
      </c>
      <c r="O73" s="23">
        <v>0</v>
      </c>
      <c r="P73" s="35">
        <v>50</v>
      </c>
      <c r="Q73" s="39">
        <v>0</v>
      </c>
      <c r="R73" s="35">
        <v>50</v>
      </c>
      <c r="S73" s="39">
        <v>0</v>
      </c>
      <c r="T73" s="35">
        <v>50</v>
      </c>
      <c r="U73" s="39">
        <v>0</v>
      </c>
      <c r="V73" s="35">
        <v>50</v>
      </c>
      <c r="W73" s="39">
        <v>0</v>
      </c>
      <c r="X73" s="35">
        <v>50</v>
      </c>
      <c r="Y73" s="39">
        <v>0</v>
      </c>
      <c r="Z73" s="35">
        <v>50</v>
      </c>
      <c r="AA73" s="39">
        <v>0</v>
      </c>
      <c r="AB73" s="35">
        <v>50</v>
      </c>
      <c r="AC73" s="39">
        <v>0</v>
      </c>
      <c r="AD73" s="35">
        <v>50</v>
      </c>
      <c r="AE73" s="39">
        <v>0</v>
      </c>
    </row>
    <row r="74" spans="1:31" x14ac:dyDescent="0.35">
      <c r="A74" s="34">
        <v>44241</v>
      </c>
      <c r="B74" s="35">
        <v>50</v>
      </c>
      <c r="C74" s="36">
        <v>0</v>
      </c>
      <c r="D74" s="35">
        <v>50</v>
      </c>
      <c r="E74" s="23">
        <v>0</v>
      </c>
      <c r="F74" s="35">
        <v>50</v>
      </c>
      <c r="G74" s="24">
        <v>0</v>
      </c>
      <c r="H74" s="35">
        <v>50</v>
      </c>
      <c r="I74" s="24">
        <v>0</v>
      </c>
      <c r="J74" s="35">
        <v>50</v>
      </c>
      <c r="K74" s="23">
        <v>0</v>
      </c>
      <c r="L74" s="35">
        <v>50</v>
      </c>
      <c r="M74" s="23">
        <v>0</v>
      </c>
      <c r="N74" s="35">
        <v>50</v>
      </c>
      <c r="O74" s="23">
        <v>0</v>
      </c>
      <c r="P74" s="35">
        <v>50</v>
      </c>
      <c r="Q74" s="39">
        <v>0</v>
      </c>
      <c r="R74" s="35">
        <v>50</v>
      </c>
      <c r="S74" s="39">
        <v>0</v>
      </c>
      <c r="T74" s="35">
        <v>50</v>
      </c>
      <c r="U74" s="39">
        <v>0</v>
      </c>
      <c r="V74" s="35">
        <v>50</v>
      </c>
      <c r="W74" s="39">
        <v>0</v>
      </c>
      <c r="X74" s="35">
        <v>50</v>
      </c>
      <c r="Y74" s="39">
        <v>0</v>
      </c>
      <c r="Z74" s="35">
        <v>50</v>
      </c>
      <c r="AA74" s="39">
        <v>0</v>
      </c>
      <c r="AB74" s="35">
        <v>50</v>
      </c>
      <c r="AC74" s="39">
        <v>0</v>
      </c>
      <c r="AD74" s="35">
        <v>50</v>
      </c>
      <c r="AE74" s="39">
        <v>0</v>
      </c>
    </row>
    <row r="75" spans="1:31" x14ac:dyDescent="0.35">
      <c r="A75" s="34">
        <v>44242</v>
      </c>
      <c r="B75" s="35">
        <v>50</v>
      </c>
      <c r="C75" s="36">
        <v>0</v>
      </c>
      <c r="D75" s="35">
        <v>50</v>
      </c>
      <c r="E75" s="23">
        <v>0</v>
      </c>
      <c r="F75" s="35">
        <v>50</v>
      </c>
      <c r="G75" s="24">
        <v>0</v>
      </c>
      <c r="H75" s="35">
        <v>50</v>
      </c>
      <c r="I75" s="24">
        <v>0</v>
      </c>
      <c r="J75" s="35">
        <v>50</v>
      </c>
      <c r="K75" s="23">
        <v>0</v>
      </c>
      <c r="L75" s="35">
        <v>50</v>
      </c>
      <c r="M75" s="23">
        <v>0</v>
      </c>
      <c r="N75" s="35">
        <v>50</v>
      </c>
      <c r="O75" s="23">
        <v>0</v>
      </c>
      <c r="P75" s="35">
        <v>50</v>
      </c>
      <c r="Q75" s="39">
        <v>0</v>
      </c>
      <c r="R75" s="35">
        <v>50</v>
      </c>
      <c r="S75" s="39">
        <v>0</v>
      </c>
      <c r="T75" s="35">
        <v>50</v>
      </c>
      <c r="U75" s="39">
        <v>0</v>
      </c>
      <c r="V75" s="35">
        <v>50</v>
      </c>
      <c r="W75" s="39">
        <v>0</v>
      </c>
      <c r="X75" s="35">
        <v>50</v>
      </c>
      <c r="Y75" s="39">
        <v>0</v>
      </c>
      <c r="Z75" s="35">
        <v>50</v>
      </c>
      <c r="AA75" s="39">
        <v>0</v>
      </c>
      <c r="AB75" s="35">
        <v>50</v>
      </c>
      <c r="AC75" s="39">
        <v>0</v>
      </c>
      <c r="AD75" s="35">
        <v>50</v>
      </c>
      <c r="AE75" s="39">
        <v>0</v>
      </c>
    </row>
    <row r="76" spans="1:31" x14ac:dyDescent="0.35">
      <c r="A76" s="34">
        <v>44243</v>
      </c>
      <c r="B76" s="35">
        <v>50</v>
      </c>
      <c r="C76" s="36">
        <v>0</v>
      </c>
      <c r="D76" s="35">
        <v>50</v>
      </c>
      <c r="E76" s="23">
        <v>0</v>
      </c>
      <c r="F76" s="35">
        <v>50</v>
      </c>
      <c r="G76" s="24">
        <v>0</v>
      </c>
      <c r="H76" s="35">
        <v>50</v>
      </c>
      <c r="I76" s="24">
        <v>0</v>
      </c>
      <c r="J76" s="35">
        <v>50</v>
      </c>
      <c r="K76" s="23">
        <v>0</v>
      </c>
      <c r="L76" s="35">
        <v>50</v>
      </c>
      <c r="M76" s="23">
        <v>0</v>
      </c>
      <c r="N76" s="35">
        <v>50</v>
      </c>
      <c r="O76" s="23">
        <v>0</v>
      </c>
      <c r="P76" s="35">
        <v>50</v>
      </c>
      <c r="Q76" s="39">
        <v>0</v>
      </c>
      <c r="R76" s="35">
        <v>50</v>
      </c>
      <c r="S76" s="39">
        <v>0</v>
      </c>
      <c r="T76" s="35">
        <v>50</v>
      </c>
      <c r="U76" s="39">
        <v>0</v>
      </c>
      <c r="V76" s="35">
        <v>50</v>
      </c>
      <c r="W76" s="39">
        <v>0</v>
      </c>
      <c r="X76" s="35">
        <v>50</v>
      </c>
      <c r="Y76" s="39">
        <v>0</v>
      </c>
      <c r="Z76" s="35">
        <v>50</v>
      </c>
      <c r="AA76" s="39">
        <v>0</v>
      </c>
      <c r="AB76" s="35">
        <v>50</v>
      </c>
      <c r="AC76" s="39">
        <v>0</v>
      </c>
      <c r="AD76" s="35">
        <v>50</v>
      </c>
      <c r="AE76" s="39">
        <v>0</v>
      </c>
    </row>
    <row r="77" spans="1:31" x14ac:dyDescent="0.35">
      <c r="A77" s="34">
        <v>44244</v>
      </c>
      <c r="B77" s="35">
        <v>50</v>
      </c>
      <c r="C77" s="36">
        <v>0</v>
      </c>
      <c r="D77" s="35">
        <v>50</v>
      </c>
      <c r="E77" s="23">
        <v>0</v>
      </c>
      <c r="F77" s="35">
        <v>50</v>
      </c>
      <c r="G77" s="24">
        <v>0</v>
      </c>
      <c r="H77" s="35">
        <v>50</v>
      </c>
      <c r="I77" s="24">
        <v>0</v>
      </c>
      <c r="J77" s="35">
        <v>50</v>
      </c>
      <c r="K77" s="23">
        <v>0</v>
      </c>
      <c r="L77" s="35">
        <v>50</v>
      </c>
      <c r="M77" s="23">
        <v>0</v>
      </c>
      <c r="N77" s="35">
        <v>50</v>
      </c>
      <c r="O77" s="23">
        <v>0</v>
      </c>
      <c r="P77" s="35">
        <v>50</v>
      </c>
      <c r="Q77" s="39">
        <v>0</v>
      </c>
      <c r="R77" s="35">
        <v>50</v>
      </c>
      <c r="S77" s="39">
        <v>0</v>
      </c>
      <c r="T77" s="35">
        <v>50</v>
      </c>
      <c r="U77" s="39">
        <v>0</v>
      </c>
      <c r="V77" s="35">
        <v>50</v>
      </c>
      <c r="W77" s="39">
        <v>0</v>
      </c>
      <c r="X77" s="35">
        <v>50</v>
      </c>
      <c r="Y77" s="39">
        <v>0</v>
      </c>
      <c r="Z77" s="35">
        <v>50</v>
      </c>
      <c r="AA77" s="39">
        <v>0</v>
      </c>
      <c r="AB77" s="35">
        <v>50</v>
      </c>
      <c r="AC77" s="39">
        <v>0</v>
      </c>
      <c r="AD77" s="35">
        <v>50</v>
      </c>
      <c r="AE77" s="39">
        <v>0</v>
      </c>
    </row>
    <row r="78" spans="1:31" x14ac:dyDescent="0.35">
      <c r="A78" s="34">
        <v>44245</v>
      </c>
      <c r="B78" s="35">
        <v>50</v>
      </c>
      <c r="C78" s="36">
        <v>0</v>
      </c>
      <c r="D78" s="35">
        <v>50</v>
      </c>
      <c r="E78" s="23">
        <v>0</v>
      </c>
      <c r="F78" s="35">
        <v>50</v>
      </c>
      <c r="G78" s="24">
        <v>0</v>
      </c>
      <c r="H78" s="35">
        <v>50</v>
      </c>
      <c r="I78" s="24">
        <v>0</v>
      </c>
      <c r="J78" s="35">
        <v>50</v>
      </c>
      <c r="K78" s="23">
        <v>0</v>
      </c>
      <c r="L78" s="35">
        <v>50</v>
      </c>
      <c r="M78" s="23">
        <v>0</v>
      </c>
      <c r="N78" s="35">
        <v>50</v>
      </c>
      <c r="O78" s="23">
        <v>0</v>
      </c>
      <c r="P78" s="35">
        <v>50</v>
      </c>
      <c r="Q78" s="39">
        <v>0</v>
      </c>
      <c r="R78" s="35">
        <v>50</v>
      </c>
      <c r="S78" s="39">
        <v>0</v>
      </c>
      <c r="T78" s="35">
        <v>50</v>
      </c>
      <c r="U78" s="39">
        <v>0</v>
      </c>
      <c r="V78" s="35">
        <v>50</v>
      </c>
      <c r="W78" s="39">
        <v>0</v>
      </c>
      <c r="X78" s="35">
        <v>50</v>
      </c>
      <c r="Y78" s="39">
        <v>0</v>
      </c>
      <c r="Z78" s="35">
        <v>50</v>
      </c>
      <c r="AA78" s="39">
        <v>0</v>
      </c>
      <c r="AB78" s="35">
        <v>50</v>
      </c>
      <c r="AC78" s="39">
        <v>0</v>
      </c>
      <c r="AD78" s="35">
        <v>50</v>
      </c>
      <c r="AE78" s="39">
        <v>0</v>
      </c>
    </row>
    <row r="79" spans="1:31" x14ac:dyDescent="0.35">
      <c r="A79" s="34">
        <v>44246</v>
      </c>
      <c r="B79" s="35">
        <v>50</v>
      </c>
      <c r="C79" s="36">
        <v>0</v>
      </c>
      <c r="D79" s="35">
        <v>50</v>
      </c>
      <c r="E79" s="23">
        <v>0</v>
      </c>
      <c r="F79" s="35">
        <v>50</v>
      </c>
      <c r="G79" s="24">
        <v>0</v>
      </c>
      <c r="H79" s="35">
        <v>50</v>
      </c>
      <c r="I79" s="24">
        <v>0</v>
      </c>
      <c r="J79" s="35">
        <v>50</v>
      </c>
      <c r="K79" s="23">
        <v>0</v>
      </c>
      <c r="L79" s="35">
        <v>50</v>
      </c>
      <c r="M79" s="23">
        <v>0</v>
      </c>
      <c r="N79" s="35">
        <v>50</v>
      </c>
      <c r="O79" s="23">
        <v>0</v>
      </c>
      <c r="P79" s="35">
        <v>50</v>
      </c>
      <c r="Q79" s="39">
        <v>0</v>
      </c>
      <c r="R79" s="35">
        <v>50</v>
      </c>
      <c r="S79" s="39">
        <v>0</v>
      </c>
      <c r="T79" s="35">
        <v>50</v>
      </c>
      <c r="U79" s="39">
        <v>0</v>
      </c>
      <c r="V79" s="35">
        <v>50</v>
      </c>
      <c r="W79" s="39">
        <v>0</v>
      </c>
      <c r="X79" s="35">
        <v>50</v>
      </c>
      <c r="Y79" s="39">
        <v>0</v>
      </c>
      <c r="Z79" s="35">
        <v>50</v>
      </c>
      <c r="AA79" s="39">
        <v>0</v>
      </c>
      <c r="AB79" s="35">
        <v>50</v>
      </c>
      <c r="AC79" s="39">
        <v>0</v>
      </c>
      <c r="AD79" s="35">
        <v>50</v>
      </c>
      <c r="AE79" s="39">
        <v>0</v>
      </c>
    </row>
    <row r="80" spans="1:31" x14ac:dyDescent="0.35">
      <c r="A80" s="34">
        <v>44247</v>
      </c>
      <c r="B80" s="35">
        <v>50</v>
      </c>
      <c r="C80" s="36">
        <v>0</v>
      </c>
      <c r="D80" s="35">
        <v>50</v>
      </c>
      <c r="E80" s="23">
        <v>0</v>
      </c>
      <c r="F80" s="35">
        <v>50</v>
      </c>
      <c r="G80" s="24">
        <v>0</v>
      </c>
      <c r="H80" s="35">
        <v>50</v>
      </c>
      <c r="I80" s="24">
        <v>0</v>
      </c>
      <c r="J80" s="35">
        <v>50</v>
      </c>
      <c r="K80" s="23">
        <v>0</v>
      </c>
      <c r="L80" s="35">
        <v>50</v>
      </c>
      <c r="M80" s="23">
        <v>0</v>
      </c>
      <c r="N80" s="35">
        <v>50</v>
      </c>
      <c r="O80" s="23">
        <v>0</v>
      </c>
      <c r="P80" s="35">
        <v>50</v>
      </c>
      <c r="Q80" s="39">
        <v>0</v>
      </c>
      <c r="R80" s="35">
        <v>50</v>
      </c>
      <c r="S80" s="39">
        <v>0</v>
      </c>
      <c r="T80" s="35">
        <v>50</v>
      </c>
      <c r="U80" s="39">
        <v>0</v>
      </c>
      <c r="V80" s="35">
        <v>50</v>
      </c>
      <c r="W80" s="39">
        <v>0</v>
      </c>
      <c r="X80" s="35">
        <v>50</v>
      </c>
      <c r="Y80" s="39">
        <v>0</v>
      </c>
      <c r="Z80" s="35">
        <v>50</v>
      </c>
      <c r="AA80" s="39">
        <v>0</v>
      </c>
      <c r="AB80" s="35">
        <v>50</v>
      </c>
      <c r="AC80" s="39">
        <v>0</v>
      </c>
      <c r="AD80" s="35">
        <v>50</v>
      </c>
      <c r="AE80" s="39">
        <v>0</v>
      </c>
    </row>
    <row r="81" spans="1:31" x14ac:dyDescent="0.35">
      <c r="A81" s="34">
        <v>44248</v>
      </c>
      <c r="B81" s="35">
        <v>50</v>
      </c>
      <c r="C81" s="36">
        <v>0</v>
      </c>
      <c r="D81" s="35">
        <v>50</v>
      </c>
      <c r="E81" s="23">
        <v>0</v>
      </c>
      <c r="F81" s="35">
        <v>50</v>
      </c>
      <c r="G81" s="24">
        <v>0</v>
      </c>
      <c r="H81" s="35">
        <v>50</v>
      </c>
      <c r="I81" s="24">
        <v>0</v>
      </c>
      <c r="J81" s="35">
        <v>50</v>
      </c>
      <c r="K81" s="23">
        <v>0</v>
      </c>
      <c r="L81" s="35">
        <v>50</v>
      </c>
      <c r="M81" s="23">
        <v>0</v>
      </c>
      <c r="N81" s="35">
        <v>50</v>
      </c>
      <c r="O81" s="23">
        <v>0</v>
      </c>
      <c r="P81" s="35">
        <v>50</v>
      </c>
      <c r="Q81" s="39">
        <v>0</v>
      </c>
      <c r="R81" s="35">
        <v>50</v>
      </c>
      <c r="S81" s="39">
        <v>0</v>
      </c>
      <c r="T81" s="35">
        <v>50</v>
      </c>
      <c r="U81" s="39">
        <v>0</v>
      </c>
      <c r="V81" s="35">
        <v>50</v>
      </c>
      <c r="W81" s="39">
        <v>0</v>
      </c>
      <c r="X81" s="35">
        <v>50</v>
      </c>
      <c r="Y81" s="39">
        <v>0</v>
      </c>
      <c r="Z81" s="35">
        <v>50</v>
      </c>
      <c r="AA81" s="39">
        <v>0</v>
      </c>
      <c r="AB81" s="35">
        <v>50</v>
      </c>
      <c r="AC81" s="39">
        <v>0</v>
      </c>
      <c r="AD81" s="35">
        <v>50</v>
      </c>
      <c r="AE81" s="39">
        <v>0</v>
      </c>
    </row>
    <row r="82" spans="1:31" x14ac:dyDescent="0.35">
      <c r="A82" s="34">
        <v>44249</v>
      </c>
      <c r="B82" s="35">
        <v>50</v>
      </c>
      <c r="C82" s="36">
        <v>0</v>
      </c>
      <c r="D82" s="35">
        <v>50</v>
      </c>
      <c r="E82" s="23">
        <v>0</v>
      </c>
      <c r="F82" s="35">
        <v>50</v>
      </c>
      <c r="G82" s="24">
        <v>0</v>
      </c>
      <c r="H82" s="35">
        <v>50</v>
      </c>
      <c r="I82" s="24">
        <v>0</v>
      </c>
      <c r="J82" s="35">
        <v>50</v>
      </c>
      <c r="K82" s="23">
        <v>0</v>
      </c>
      <c r="L82" s="35">
        <v>50</v>
      </c>
      <c r="M82" s="23">
        <v>0</v>
      </c>
      <c r="N82" s="35">
        <v>50</v>
      </c>
      <c r="O82" s="23">
        <v>0</v>
      </c>
      <c r="P82" s="35">
        <v>50</v>
      </c>
      <c r="Q82" s="39">
        <v>0</v>
      </c>
      <c r="R82" s="35">
        <v>50</v>
      </c>
      <c r="S82" s="39">
        <v>0</v>
      </c>
      <c r="T82" s="35">
        <v>50</v>
      </c>
      <c r="U82" s="39">
        <v>0</v>
      </c>
      <c r="V82" s="35">
        <v>50</v>
      </c>
      <c r="W82" s="39">
        <v>0</v>
      </c>
      <c r="X82" s="35">
        <v>50</v>
      </c>
      <c r="Y82" s="39">
        <v>0</v>
      </c>
      <c r="Z82" s="35">
        <v>50</v>
      </c>
      <c r="AA82" s="39">
        <v>0</v>
      </c>
      <c r="AB82" s="35">
        <v>50</v>
      </c>
      <c r="AC82" s="39">
        <v>0</v>
      </c>
      <c r="AD82" s="35">
        <v>50</v>
      </c>
      <c r="AE82" s="39">
        <v>0</v>
      </c>
    </row>
    <row r="83" spans="1:31" x14ac:dyDescent="0.35">
      <c r="A83" s="34">
        <v>44250</v>
      </c>
      <c r="B83" s="35">
        <v>50</v>
      </c>
      <c r="C83" s="36">
        <v>0</v>
      </c>
      <c r="D83" s="35">
        <v>50</v>
      </c>
      <c r="E83" s="23">
        <v>0</v>
      </c>
      <c r="F83" s="35">
        <v>50</v>
      </c>
      <c r="G83" s="24">
        <v>0</v>
      </c>
      <c r="H83" s="35">
        <v>50</v>
      </c>
      <c r="I83" s="24">
        <v>0</v>
      </c>
      <c r="J83" s="35">
        <v>50</v>
      </c>
      <c r="K83" s="23">
        <v>0</v>
      </c>
      <c r="L83" s="35">
        <v>50</v>
      </c>
      <c r="M83" s="23">
        <v>0</v>
      </c>
      <c r="N83" s="35">
        <v>50</v>
      </c>
      <c r="O83" s="23">
        <v>0</v>
      </c>
      <c r="P83" s="35">
        <v>50</v>
      </c>
      <c r="Q83" s="39">
        <v>0</v>
      </c>
      <c r="R83" s="35">
        <v>50</v>
      </c>
      <c r="S83" s="39">
        <v>0</v>
      </c>
      <c r="T83" s="35">
        <v>50</v>
      </c>
      <c r="U83" s="39">
        <v>0</v>
      </c>
      <c r="V83" s="35">
        <v>50</v>
      </c>
      <c r="W83" s="39">
        <v>0</v>
      </c>
      <c r="X83" s="35">
        <v>50</v>
      </c>
      <c r="Y83" s="39">
        <v>0</v>
      </c>
      <c r="Z83" s="35">
        <v>50</v>
      </c>
      <c r="AA83" s="39">
        <v>0</v>
      </c>
      <c r="AB83" s="35">
        <v>50</v>
      </c>
      <c r="AC83" s="39">
        <v>0</v>
      </c>
      <c r="AD83" s="35">
        <v>50</v>
      </c>
      <c r="AE83" s="39">
        <v>0</v>
      </c>
    </row>
    <row r="84" spans="1:31" x14ac:dyDescent="0.35">
      <c r="A84" s="34">
        <v>44251</v>
      </c>
      <c r="B84" s="35">
        <v>50</v>
      </c>
      <c r="C84" s="36">
        <v>0</v>
      </c>
      <c r="D84" s="35">
        <v>50</v>
      </c>
      <c r="E84" s="23">
        <v>0</v>
      </c>
      <c r="F84" s="35">
        <v>50</v>
      </c>
      <c r="G84" s="24">
        <v>0</v>
      </c>
      <c r="H84" s="35">
        <v>50</v>
      </c>
      <c r="I84" s="24">
        <v>0</v>
      </c>
      <c r="J84" s="35">
        <v>50</v>
      </c>
      <c r="K84" s="23">
        <v>0</v>
      </c>
      <c r="L84" s="35">
        <v>50</v>
      </c>
      <c r="M84" s="23">
        <v>0</v>
      </c>
      <c r="N84" s="35">
        <v>50</v>
      </c>
      <c r="O84" s="23">
        <v>0</v>
      </c>
      <c r="P84" s="35">
        <v>50</v>
      </c>
      <c r="Q84" s="39">
        <v>0</v>
      </c>
      <c r="R84" s="35">
        <v>50</v>
      </c>
      <c r="S84" s="39">
        <v>0</v>
      </c>
      <c r="T84" s="35">
        <v>50</v>
      </c>
      <c r="U84" s="39">
        <v>0</v>
      </c>
      <c r="V84" s="35">
        <v>50</v>
      </c>
      <c r="W84" s="39">
        <v>0</v>
      </c>
      <c r="X84" s="35">
        <v>50</v>
      </c>
      <c r="Y84" s="39">
        <v>0</v>
      </c>
      <c r="Z84" s="35">
        <v>50</v>
      </c>
      <c r="AA84" s="39">
        <v>0</v>
      </c>
      <c r="AB84" s="35">
        <v>50</v>
      </c>
      <c r="AC84" s="39">
        <v>0</v>
      </c>
      <c r="AD84" s="35">
        <v>50</v>
      </c>
      <c r="AE84" s="39">
        <v>0</v>
      </c>
    </row>
    <row r="85" spans="1:31" x14ac:dyDescent="0.35">
      <c r="A85" s="34">
        <v>44252</v>
      </c>
      <c r="B85" s="35">
        <v>50</v>
      </c>
      <c r="C85" s="36">
        <v>0</v>
      </c>
      <c r="D85" s="35">
        <v>50</v>
      </c>
      <c r="E85" s="23">
        <v>0</v>
      </c>
      <c r="F85" s="35">
        <v>50</v>
      </c>
      <c r="G85" s="24">
        <v>0</v>
      </c>
      <c r="H85" s="35">
        <v>50</v>
      </c>
      <c r="I85" s="24">
        <v>0</v>
      </c>
      <c r="J85" s="35">
        <v>50</v>
      </c>
      <c r="K85" s="23">
        <v>0</v>
      </c>
      <c r="L85" s="35">
        <v>50</v>
      </c>
      <c r="M85" s="23">
        <v>0</v>
      </c>
      <c r="N85" s="35">
        <v>50</v>
      </c>
      <c r="O85" s="23">
        <v>0</v>
      </c>
      <c r="P85" s="35">
        <v>50</v>
      </c>
      <c r="Q85" s="39">
        <v>0</v>
      </c>
      <c r="R85" s="35">
        <v>50</v>
      </c>
      <c r="S85" s="39">
        <v>0</v>
      </c>
      <c r="T85" s="35">
        <v>50</v>
      </c>
      <c r="U85" s="39">
        <v>0</v>
      </c>
      <c r="V85" s="35">
        <v>50</v>
      </c>
      <c r="W85" s="39">
        <v>0</v>
      </c>
      <c r="X85" s="35">
        <v>50</v>
      </c>
      <c r="Y85" s="39">
        <v>0</v>
      </c>
      <c r="Z85" s="35">
        <v>50</v>
      </c>
      <c r="AA85" s="39">
        <v>0</v>
      </c>
      <c r="AB85" s="35">
        <v>50</v>
      </c>
      <c r="AC85" s="39">
        <v>0</v>
      </c>
      <c r="AD85" s="35">
        <v>50</v>
      </c>
      <c r="AE85" s="39">
        <v>0</v>
      </c>
    </row>
    <row r="86" spans="1:31" x14ac:dyDescent="0.35">
      <c r="A86" s="34">
        <v>44253</v>
      </c>
      <c r="B86" s="35">
        <v>50</v>
      </c>
      <c r="C86" s="36">
        <v>0</v>
      </c>
      <c r="D86" s="35">
        <v>50</v>
      </c>
      <c r="E86" s="23">
        <v>0</v>
      </c>
      <c r="F86" s="35">
        <v>50</v>
      </c>
      <c r="G86" s="24">
        <v>0</v>
      </c>
      <c r="H86" s="35">
        <v>50</v>
      </c>
      <c r="I86" s="24">
        <v>0</v>
      </c>
      <c r="J86" s="35">
        <v>50</v>
      </c>
      <c r="K86" s="23">
        <v>0</v>
      </c>
      <c r="L86" s="35">
        <v>50</v>
      </c>
      <c r="M86" s="23">
        <v>0</v>
      </c>
      <c r="N86" s="35">
        <v>50</v>
      </c>
      <c r="O86" s="23">
        <v>0</v>
      </c>
      <c r="P86" s="35">
        <v>50</v>
      </c>
      <c r="Q86" s="39">
        <v>0</v>
      </c>
      <c r="R86" s="35">
        <v>50</v>
      </c>
      <c r="S86" s="39">
        <v>0</v>
      </c>
      <c r="T86" s="35">
        <v>50</v>
      </c>
      <c r="U86" s="39">
        <v>0</v>
      </c>
      <c r="V86" s="35">
        <v>50</v>
      </c>
      <c r="W86" s="39">
        <v>0</v>
      </c>
      <c r="X86" s="35">
        <v>50</v>
      </c>
      <c r="Y86" s="39">
        <v>0</v>
      </c>
      <c r="Z86" s="35">
        <v>50</v>
      </c>
      <c r="AA86" s="39">
        <v>0</v>
      </c>
      <c r="AB86" s="35">
        <v>50</v>
      </c>
      <c r="AC86" s="39">
        <v>0</v>
      </c>
      <c r="AD86" s="35">
        <v>50</v>
      </c>
      <c r="AE86" s="39">
        <v>0</v>
      </c>
    </row>
    <row r="87" spans="1:31" x14ac:dyDescent="0.35">
      <c r="A87" s="34">
        <v>44254</v>
      </c>
      <c r="B87" s="35">
        <v>50</v>
      </c>
      <c r="C87" s="36">
        <v>0</v>
      </c>
      <c r="D87" s="35">
        <v>50</v>
      </c>
      <c r="E87" s="23">
        <v>0</v>
      </c>
      <c r="F87" s="35">
        <v>50</v>
      </c>
      <c r="G87" s="24">
        <v>0</v>
      </c>
      <c r="H87" s="35">
        <v>50</v>
      </c>
      <c r="I87" s="24">
        <v>0</v>
      </c>
      <c r="J87" s="35">
        <v>50</v>
      </c>
      <c r="K87" s="23">
        <v>0</v>
      </c>
      <c r="L87" s="35">
        <v>50</v>
      </c>
      <c r="M87" s="23">
        <v>0</v>
      </c>
      <c r="N87" s="35">
        <v>50</v>
      </c>
      <c r="O87" s="23">
        <v>0</v>
      </c>
      <c r="P87" s="35">
        <v>50</v>
      </c>
      <c r="Q87" s="39">
        <v>0</v>
      </c>
      <c r="R87" s="35">
        <v>50</v>
      </c>
      <c r="S87" s="39">
        <v>0</v>
      </c>
      <c r="T87" s="35">
        <v>50</v>
      </c>
      <c r="U87" s="39">
        <v>0</v>
      </c>
      <c r="V87" s="35">
        <v>50</v>
      </c>
      <c r="W87" s="39">
        <v>0</v>
      </c>
      <c r="X87" s="35">
        <v>50</v>
      </c>
      <c r="Y87" s="39">
        <v>0</v>
      </c>
      <c r="Z87" s="35">
        <v>50</v>
      </c>
      <c r="AA87" s="39">
        <v>0</v>
      </c>
      <c r="AB87" s="35">
        <v>50</v>
      </c>
      <c r="AC87" s="39">
        <v>0</v>
      </c>
      <c r="AD87" s="35">
        <v>50</v>
      </c>
      <c r="AE87" s="39">
        <v>0</v>
      </c>
    </row>
    <row r="88" spans="1:31" x14ac:dyDescent="0.35">
      <c r="A88" s="34">
        <v>44255</v>
      </c>
      <c r="B88" s="35">
        <v>50</v>
      </c>
      <c r="C88" s="36">
        <v>0</v>
      </c>
      <c r="D88" s="35">
        <v>50</v>
      </c>
      <c r="E88" s="23">
        <v>0</v>
      </c>
      <c r="F88" s="35">
        <v>50</v>
      </c>
      <c r="G88" s="24">
        <v>0</v>
      </c>
      <c r="H88" s="35">
        <v>50</v>
      </c>
      <c r="I88" s="24">
        <v>0</v>
      </c>
      <c r="J88" s="35">
        <v>50</v>
      </c>
      <c r="K88" s="23">
        <v>0</v>
      </c>
      <c r="L88" s="35">
        <v>50</v>
      </c>
      <c r="M88" s="23">
        <v>0</v>
      </c>
      <c r="N88" s="35">
        <v>50</v>
      </c>
      <c r="O88" s="23">
        <v>0</v>
      </c>
      <c r="P88" s="35">
        <v>50</v>
      </c>
      <c r="Q88" s="39">
        <v>0</v>
      </c>
      <c r="R88" s="35">
        <v>50</v>
      </c>
      <c r="S88" s="39">
        <v>0</v>
      </c>
      <c r="T88" s="35">
        <v>50</v>
      </c>
      <c r="U88" s="39">
        <v>0</v>
      </c>
      <c r="V88" s="35">
        <v>50</v>
      </c>
      <c r="W88" s="39">
        <v>0</v>
      </c>
      <c r="X88" s="35">
        <v>50</v>
      </c>
      <c r="Y88" s="39">
        <v>0</v>
      </c>
      <c r="Z88" s="35">
        <v>50</v>
      </c>
      <c r="AA88" s="39">
        <v>0</v>
      </c>
      <c r="AB88" s="35">
        <v>50</v>
      </c>
      <c r="AC88" s="39">
        <v>0</v>
      </c>
      <c r="AD88" s="35">
        <v>50</v>
      </c>
      <c r="AE88" s="39">
        <v>0</v>
      </c>
    </row>
    <row r="89" spans="1:31" x14ac:dyDescent="0.35">
      <c r="A89" s="34">
        <v>44256</v>
      </c>
      <c r="B89" s="35">
        <v>50</v>
      </c>
      <c r="C89" s="36">
        <v>0</v>
      </c>
      <c r="D89" s="35">
        <v>50</v>
      </c>
      <c r="E89" s="23">
        <v>0</v>
      </c>
      <c r="F89" s="35">
        <v>50</v>
      </c>
      <c r="G89" s="24">
        <v>0</v>
      </c>
      <c r="H89" s="35">
        <v>50</v>
      </c>
      <c r="I89" s="24">
        <v>0</v>
      </c>
      <c r="J89" s="35">
        <v>50</v>
      </c>
      <c r="K89" s="23">
        <v>0</v>
      </c>
      <c r="L89" s="35">
        <v>50</v>
      </c>
      <c r="M89" s="23">
        <v>0</v>
      </c>
      <c r="N89" s="35">
        <v>50</v>
      </c>
      <c r="O89" s="23">
        <v>0</v>
      </c>
      <c r="P89" s="35">
        <v>50</v>
      </c>
      <c r="Q89" s="39">
        <v>0</v>
      </c>
      <c r="R89" s="35">
        <v>50</v>
      </c>
      <c r="S89" s="39">
        <v>0</v>
      </c>
      <c r="T89" s="35">
        <v>50</v>
      </c>
      <c r="U89" s="39">
        <v>0</v>
      </c>
      <c r="V89" s="35">
        <v>50</v>
      </c>
      <c r="W89" s="39">
        <v>0</v>
      </c>
      <c r="X89" s="35">
        <v>50</v>
      </c>
      <c r="Y89" s="39">
        <v>0</v>
      </c>
      <c r="Z89" s="35">
        <v>50</v>
      </c>
      <c r="AA89" s="39">
        <v>0</v>
      </c>
      <c r="AB89" s="35">
        <v>50</v>
      </c>
      <c r="AC89" s="39">
        <v>0</v>
      </c>
      <c r="AD89" s="35">
        <v>50</v>
      </c>
      <c r="AE89" s="39">
        <v>0</v>
      </c>
    </row>
    <row r="90" spans="1:31" x14ac:dyDescent="0.35">
      <c r="A90" s="34">
        <v>44257</v>
      </c>
      <c r="B90" s="35">
        <v>50</v>
      </c>
      <c r="C90" s="36">
        <v>0</v>
      </c>
      <c r="D90" s="35">
        <v>50</v>
      </c>
      <c r="E90" s="23">
        <v>0</v>
      </c>
      <c r="F90" s="35">
        <v>50</v>
      </c>
      <c r="G90" s="24">
        <v>0</v>
      </c>
      <c r="H90" s="35">
        <v>50</v>
      </c>
      <c r="I90" s="24">
        <v>0</v>
      </c>
      <c r="J90" s="35">
        <v>50</v>
      </c>
      <c r="K90" s="23">
        <v>0</v>
      </c>
      <c r="L90" s="35">
        <v>50</v>
      </c>
      <c r="M90" s="23">
        <v>0</v>
      </c>
      <c r="N90" s="35">
        <v>50</v>
      </c>
      <c r="O90" s="23">
        <v>0</v>
      </c>
      <c r="P90" s="35">
        <v>50</v>
      </c>
      <c r="Q90" s="39">
        <v>0</v>
      </c>
      <c r="R90" s="35">
        <v>50</v>
      </c>
      <c r="S90" s="39">
        <v>0</v>
      </c>
      <c r="T90" s="35">
        <v>50</v>
      </c>
      <c r="U90" s="39">
        <v>0</v>
      </c>
      <c r="V90" s="35">
        <v>50</v>
      </c>
      <c r="W90" s="39">
        <v>0</v>
      </c>
      <c r="X90" s="35">
        <v>50</v>
      </c>
      <c r="Y90" s="39">
        <v>0</v>
      </c>
      <c r="Z90" s="35">
        <v>50</v>
      </c>
      <c r="AA90" s="39">
        <v>0</v>
      </c>
      <c r="AB90" s="35">
        <v>50</v>
      </c>
      <c r="AC90" s="39">
        <v>0</v>
      </c>
      <c r="AD90" s="35">
        <v>50</v>
      </c>
      <c r="AE90" s="39">
        <v>0</v>
      </c>
    </row>
    <row r="91" spans="1:31" x14ac:dyDescent="0.35">
      <c r="A91" s="34">
        <v>44258</v>
      </c>
      <c r="B91" s="35">
        <v>50</v>
      </c>
      <c r="C91" s="36">
        <v>0</v>
      </c>
      <c r="D91" s="35">
        <v>50</v>
      </c>
      <c r="E91" s="23">
        <v>0</v>
      </c>
      <c r="F91" s="35">
        <v>50</v>
      </c>
      <c r="G91" s="24">
        <v>0</v>
      </c>
      <c r="H91" s="35">
        <v>50</v>
      </c>
      <c r="I91" s="24">
        <v>0</v>
      </c>
      <c r="J91" s="35">
        <v>50</v>
      </c>
      <c r="K91" s="23">
        <v>0</v>
      </c>
      <c r="L91" s="35">
        <v>50</v>
      </c>
      <c r="M91" s="23">
        <v>0</v>
      </c>
      <c r="N91" s="35">
        <v>50</v>
      </c>
      <c r="O91" s="23">
        <v>0</v>
      </c>
      <c r="P91" s="35">
        <v>50</v>
      </c>
      <c r="Q91" s="39">
        <v>0</v>
      </c>
      <c r="R91" s="35">
        <v>50</v>
      </c>
      <c r="S91" s="39">
        <v>0</v>
      </c>
      <c r="T91" s="35">
        <v>50</v>
      </c>
      <c r="U91" s="39">
        <v>0</v>
      </c>
      <c r="V91" s="35">
        <v>50</v>
      </c>
      <c r="W91" s="39">
        <v>0</v>
      </c>
      <c r="X91" s="35">
        <v>50</v>
      </c>
      <c r="Y91" s="39">
        <v>0</v>
      </c>
      <c r="Z91" s="35">
        <v>50</v>
      </c>
      <c r="AA91" s="39">
        <v>0</v>
      </c>
      <c r="AB91" s="35">
        <v>50</v>
      </c>
      <c r="AC91" s="39">
        <v>0</v>
      </c>
      <c r="AD91" s="35">
        <v>50</v>
      </c>
      <c r="AE91" s="39">
        <v>0</v>
      </c>
    </row>
    <row r="92" spans="1:31" x14ac:dyDescent="0.35">
      <c r="A92" s="34">
        <v>44259</v>
      </c>
      <c r="B92" s="35">
        <v>50</v>
      </c>
      <c r="C92" s="36">
        <v>0</v>
      </c>
      <c r="D92" s="35">
        <v>50</v>
      </c>
      <c r="E92" s="23">
        <v>0</v>
      </c>
      <c r="F92" s="35">
        <v>50</v>
      </c>
      <c r="G92" s="24">
        <v>0</v>
      </c>
      <c r="H92" s="35">
        <v>50</v>
      </c>
      <c r="I92" s="24">
        <v>0</v>
      </c>
      <c r="J92" s="35">
        <v>50</v>
      </c>
      <c r="K92" s="23">
        <v>0</v>
      </c>
      <c r="L92" s="35">
        <v>50</v>
      </c>
      <c r="M92" s="23">
        <v>0</v>
      </c>
      <c r="N92" s="35">
        <v>50</v>
      </c>
      <c r="O92" s="23">
        <v>0</v>
      </c>
      <c r="P92" s="35">
        <v>50</v>
      </c>
      <c r="Q92" s="39">
        <v>0</v>
      </c>
      <c r="R92" s="35">
        <v>50</v>
      </c>
      <c r="S92" s="39">
        <v>0</v>
      </c>
      <c r="T92" s="35">
        <v>50</v>
      </c>
      <c r="U92" s="39">
        <v>0</v>
      </c>
      <c r="V92" s="35">
        <v>50</v>
      </c>
      <c r="W92" s="39">
        <v>0</v>
      </c>
      <c r="X92" s="35">
        <v>50</v>
      </c>
      <c r="Y92" s="39">
        <v>0</v>
      </c>
      <c r="Z92" s="35">
        <v>50</v>
      </c>
      <c r="AA92" s="39">
        <v>0</v>
      </c>
      <c r="AB92" s="35">
        <v>50</v>
      </c>
      <c r="AC92" s="39">
        <v>0</v>
      </c>
      <c r="AD92" s="35">
        <v>50</v>
      </c>
      <c r="AE92" s="39">
        <v>0</v>
      </c>
    </row>
    <row r="93" spans="1:31" x14ac:dyDescent="0.35">
      <c r="A93" s="34">
        <v>44260</v>
      </c>
      <c r="B93" s="35">
        <v>50</v>
      </c>
      <c r="C93" s="36">
        <v>0</v>
      </c>
      <c r="D93" s="35">
        <v>50</v>
      </c>
      <c r="E93" s="23">
        <v>0</v>
      </c>
      <c r="F93" s="35">
        <v>50</v>
      </c>
      <c r="G93" s="24">
        <v>0</v>
      </c>
      <c r="H93" s="35">
        <v>50</v>
      </c>
      <c r="I93" s="24">
        <v>0</v>
      </c>
      <c r="J93" s="35">
        <v>50</v>
      </c>
      <c r="K93" s="23">
        <v>0</v>
      </c>
      <c r="L93" s="35">
        <v>50</v>
      </c>
      <c r="M93" s="23">
        <v>0</v>
      </c>
      <c r="N93" s="35">
        <v>50</v>
      </c>
      <c r="O93" s="23">
        <v>0</v>
      </c>
      <c r="P93" s="35">
        <v>50</v>
      </c>
      <c r="Q93" s="39">
        <v>0</v>
      </c>
      <c r="R93" s="35">
        <v>50</v>
      </c>
      <c r="S93" s="39">
        <v>0</v>
      </c>
      <c r="T93" s="35">
        <v>50</v>
      </c>
      <c r="U93" s="39">
        <v>0</v>
      </c>
      <c r="V93" s="35">
        <v>50</v>
      </c>
      <c r="W93" s="39">
        <v>0</v>
      </c>
      <c r="X93" s="35">
        <v>50</v>
      </c>
      <c r="Y93" s="39">
        <v>0</v>
      </c>
      <c r="Z93" s="35">
        <v>50</v>
      </c>
      <c r="AA93" s="39">
        <v>0</v>
      </c>
      <c r="AB93" s="35">
        <v>50</v>
      </c>
      <c r="AC93" s="39">
        <v>0</v>
      </c>
      <c r="AD93" s="35">
        <v>50</v>
      </c>
      <c r="AE93" s="39">
        <v>0</v>
      </c>
    </row>
    <row r="94" spans="1:31" x14ac:dyDescent="0.35">
      <c r="A94" s="34">
        <v>44261</v>
      </c>
      <c r="B94" s="35">
        <v>50</v>
      </c>
      <c r="C94" s="36">
        <v>0</v>
      </c>
      <c r="D94" s="35">
        <v>50</v>
      </c>
      <c r="E94" s="23">
        <v>0</v>
      </c>
      <c r="F94" s="35">
        <v>50</v>
      </c>
      <c r="G94" s="24">
        <v>0</v>
      </c>
      <c r="H94" s="35">
        <v>50</v>
      </c>
      <c r="I94" s="24">
        <v>0</v>
      </c>
      <c r="J94" s="35">
        <v>50</v>
      </c>
      <c r="K94" s="23">
        <v>0</v>
      </c>
      <c r="L94" s="35">
        <v>50</v>
      </c>
      <c r="M94" s="23">
        <v>0</v>
      </c>
      <c r="N94" s="35">
        <v>50</v>
      </c>
      <c r="O94" s="23">
        <v>0</v>
      </c>
      <c r="P94" s="35">
        <v>50</v>
      </c>
      <c r="Q94" s="39">
        <v>0</v>
      </c>
      <c r="R94" s="35">
        <v>50</v>
      </c>
      <c r="S94" s="39">
        <v>0</v>
      </c>
      <c r="T94" s="35">
        <v>50</v>
      </c>
      <c r="U94" s="39">
        <v>0</v>
      </c>
      <c r="V94" s="35">
        <v>50</v>
      </c>
      <c r="W94" s="39">
        <v>0</v>
      </c>
      <c r="X94" s="35">
        <v>50</v>
      </c>
      <c r="Y94" s="39">
        <v>0</v>
      </c>
      <c r="Z94" s="35">
        <v>50</v>
      </c>
      <c r="AA94" s="39">
        <v>0</v>
      </c>
      <c r="AB94" s="35">
        <v>50</v>
      </c>
      <c r="AC94" s="39">
        <v>0</v>
      </c>
      <c r="AD94" s="35">
        <v>50</v>
      </c>
      <c r="AE94" s="39">
        <v>0</v>
      </c>
    </row>
    <row r="95" spans="1:31" x14ac:dyDescent="0.35">
      <c r="A95" s="34">
        <v>44262</v>
      </c>
      <c r="B95" s="35">
        <v>50</v>
      </c>
      <c r="C95" s="36">
        <v>0</v>
      </c>
      <c r="D95" s="35">
        <v>50</v>
      </c>
      <c r="E95" s="23">
        <v>0</v>
      </c>
      <c r="F95" s="35">
        <v>50</v>
      </c>
      <c r="G95" s="24">
        <v>0</v>
      </c>
      <c r="H95" s="35">
        <v>50</v>
      </c>
      <c r="I95" s="24">
        <v>0</v>
      </c>
      <c r="J95" s="35">
        <v>50</v>
      </c>
      <c r="K95" s="23">
        <v>0</v>
      </c>
      <c r="L95" s="35">
        <v>50</v>
      </c>
      <c r="M95" s="23">
        <v>0</v>
      </c>
      <c r="N95" s="35">
        <v>50</v>
      </c>
      <c r="O95" s="23">
        <v>0</v>
      </c>
      <c r="P95" s="35">
        <v>50</v>
      </c>
      <c r="Q95" s="39">
        <v>0</v>
      </c>
      <c r="R95" s="35">
        <v>50</v>
      </c>
      <c r="S95" s="39">
        <v>0</v>
      </c>
      <c r="T95" s="35">
        <v>50</v>
      </c>
      <c r="U95" s="39">
        <v>0</v>
      </c>
      <c r="V95" s="35">
        <v>50</v>
      </c>
      <c r="W95" s="39">
        <v>0</v>
      </c>
      <c r="X95" s="35">
        <v>50</v>
      </c>
      <c r="Y95" s="39">
        <v>0</v>
      </c>
      <c r="Z95" s="35">
        <v>50</v>
      </c>
      <c r="AA95" s="39">
        <v>0</v>
      </c>
      <c r="AB95" s="35">
        <v>50</v>
      </c>
      <c r="AC95" s="39">
        <v>0</v>
      </c>
      <c r="AD95" s="35">
        <v>50</v>
      </c>
      <c r="AE95" s="39">
        <v>0</v>
      </c>
    </row>
    <row r="96" spans="1:31" x14ac:dyDescent="0.35">
      <c r="A96" s="34">
        <v>44263</v>
      </c>
      <c r="B96" s="35">
        <v>50</v>
      </c>
      <c r="C96" s="36">
        <v>0</v>
      </c>
      <c r="D96" s="35">
        <v>50</v>
      </c>
      <c r="E96" s="23">
        <v>0</v>
      </c>
      <c r="F96" s="35">
        <v>50</v>
      </c>
      <c r="G96" s="24">
        <v>0</v>
      </c>
      <c r="H96" s="35">
        <v>50</v>
      </c>
      <c r="I96" s="24">
        <v>0</v>
      </c>
      <c r="J96" s="35">
        <v>50</v>
      </c>
      <c r="K96" s="23">
        <v>0</v>
      </c>
      <c r="L96" s="35">
        <v>50</v>
      </c>
      <c r="M96" s="23">
        <v>0</v>
      </c>
      <c r="N96" s="35">
        <v>50</v>
      </c>
      <c r="O96" s="23">
        <v>0</v>
      </c>
      <c r="P96" s="35">
        <v>50</v>
      </c>
      <c r="Q96" s="39">
        <v>0</v>
      </c>
      <c r="R96" s="35">
        <v>50</v>
      </c>
      <c r="S96" s="39">
        <v>0</v>
      </c>
      <c r="T96" s="35">
        <v>50</v>
      </c>
      <c r="U96" s="39">
        <v>0</v>
      </c>
      <c r="V96" s="35">
        <v>50</v>
      </c>
      <c r="W96" s="39">
        <v>0</v>
      </c>
      <c r="X96" s="35">
        <v>50</v>
      </c>
      <c r="Y96" s="39">
        <v>0</v>
      </c>
      <c r="Z96" s="35">
        <v>50</v>
      </c>
      <c r="AA96" s="39">
        <v>0</v>
      </c>
      <c r="AB96" s="35">
        <v>50</v>
      </c>
      <c r="AC96" s="39">
        <v>0</v>
      </c>
      <c r="AD96" s="35">
        <v>50</v>
      </c>
      <c r="AE96" s="39">
        <v>0</v>
      </c>
    </row>
    <row r="97" spans="1:31" x14ac:dyDescent="0.35">
      <c r="A97" s="34">
        <v>44264</v>
      </c>
      <c r="B97" s="35">
        <v>50</v>
      </c>
      <c r="C97" s="36">
        <v>0</v>
      </c>
      <c r="D97" s="35">
        <v>50</v>
      </c>
      <c r="E97" s="23">
        <v>0</v>
      </c>
      <c r="F97" s="35">
        <v>50</v>
      </c>
      <c r="G97" s="24">
        <v>0</v>
      </c>
      <c r="H97" s="35">
        <v>50</v>
      </c>
      <c r="I97" s="24">
        <v>0</v>
      </c>
      <c r="J97" s="35">
        <v>50</v>
      </c>
      <c r="K97" s="23">
        <v>0</v>
      </c>
      <c r="L97" s="35">
        <v>50</v>
      </c>
      <c r="M97" s="23">
        <v>0</v>
      </c>
      <c r="N97" s="35">
        <v>50</v>
      </c>
      <c r="O97" s="23">
        <v>0</v>
      </c>
      <c r="P97" s="35">
        <v>50</v>
      </c>
      <c r="Q97" s="39">
        <v>0</v>
      </c>
      <c r="R97" s="35">
        <v>50</v>
      </c>
      <c r="S97" s="39">
        <v>0</v>
      </c>
      <c r="T97" s="35">
        <v>50</v>
      </c>
      <c r="U97" s="39">
        <v>0</v>
      </c>
      <c r="V97" s="35">
        <v>50</v>
      </c>
      <c r="W97" s="39">
        <v>0</v>
      </c>
      <c r="X97" s="35">
        <v>50</v>
      </c>
      <c r="Y97" s="39">
        <v>0</v>
      </c>
      <c r="Z97" s="35">
        <v>50</v>
      </c>
      <c r="AA97" s="39">
        <v>0</v>
      </c>
      <c r="AB97" s="35">
        <v>50</v>
      </c>
      <c r="AC97" s="39">
        <v>0</v>
      </c>
      <c r="AD97" s="35">
        <v>50</v>
      </c>
      <c r="AE97" s="39">
        <v>0</v>
      </c>
    </row>
    <row r="98" spans="1:31" x14ac:dyDescent="0.35">
      <c r="A98" s="34">
        <v>44265</v>
      </c>
      <c r="B98" s="35">
        <v>50</v>
      </c>
      <c r="C98" s="36">
        <v>0</v>
      </c>
      <c r="D98" s="35">
        <v>50</v>
      </c>
      <c r="E98" s="23">
        <v>0</v>
      </c>
      <c r="F98" s="35">
        <v>50</v>
      </c>
      <c r="G98" s="24">
        <v>0</v>
      </c>
      <c r="H98" s="35">
        <v>50</v>
      </c>
      <c r="I98" s="24">
        <v>0</v>
      </c>
      <c r="J98" s="35">
        <v>50</v>
      </c>
      <c r="K98" s="23">
        <v>0</v>
      </c>
      <c r="L98" s="35">
        <v>50</v>
      </c>
      <c r="M98" s="23">
        <v>0</v>
      </c>
      <c r="N98" s="35">
        <v>50</v>
      </c>
      <c r="O98" s="23">
        <v>0</v>
      </c>
      <c r="P98" s="35">
        <v>50</v>
      </c>
      <c r="Q98" s="39">
        <v>0</v>
      </c>
      <c r="R98" s="35">
        <v>50</v>
      </c>
      <c r="S98" s="39">
        <v>0</v>
      </c>
      <c r="T98" s="35">
        <v>50</v>
      </c>
      <c r="U98" s="39">
        <v>0</v>
      </c>
      <c r="V98" s="35">
        <v>50</v>
      </c>
      <c r="W98" s="39">
        <v>0</v>
      </c>
      <c r="X98" s="35">
        <v>50</v>
      </c>
      <c r="Y98" s="39">
        <v>0</v>
      </c>
      <c r="Z98" s="35">
        <v>50</v>
      </c>
      <c r="AA98" s="39">
        <v>0</v>
      </c>
      <c r="AB98" s="35">
        <v>50</v>
      </c>
      <c r="AC98" s="39">
        <v>0</v>
      </c>
      <c r="AD98" s="35">
        <v>50</v>
      </c>
      <c r="AE98" s="39">
        <v>0</v>
      </c>
    </row>
    <row r="99" spans="1:31" x14ac:dyDescent="0.35">
      <c r="A99" s="34">
        <v>44266</v>
      </c>
      <c r="B99" s="35">
        <v>50</v>
      </c>
      <c r="C99" s="36">
        <v>0</v>
      </c>
      <c r="D99" s="35">
        <v>50</v>
      </c>
      <c r="E99" s="23">
        <v>0</v>
      </c>
      <c r="F99" s="35">
        <v>50</v>
      </c>
      <c r="G99" s="24">
        <v>0</v>
      </c>
      <c r="H99" s="35">
        <v>50</v>
      </c>
      <c r="I99" s="24">
        <v>0</v>
      </c>
      <c r="J99" s="35">
        <v>50</v>
      </c>
      <c r="K99" s="23">
        <v>0</v>
      </c>
      <c r="L99" s="35">
        <v>50</v>
      </c>
      <c r="M99" s="23">
        <v>0</v>
      </c>
      <c r="N99" s="35">
        <v>50</v>
      </c>
      <c r="O99" s="23">
        <v>0</v>
      </c>
      <c r="P99" s="35">
        <v>50</v>
      </c>
      <c r="Q99" s="39">
        <v>0</v>
      </c>
      <c r="R99" s="35">
        <v>50</v>
      </c>
      <c r="S99" s="39">
        <v>0</v>
      </c>
      <c r="T99" s="35">
        <v>50</v>
      </c>
      <c r="U99" s="39">
        <v>0</v>
      </c>
      <c r="V99" s="35">
        <v>50</v>
      </c>
      <c r="W99" s="39">
        <v>0</v>
      </c>
      <c r="X99" s="35">
        <v>50</v>
      </c>
      <c r="Y99" s="39">
        <v>0</v>
      </c>
      <c r="Z99" s="35">
        <v>50</v>
      </c>
      <c r="AA99" s="39">
        <v>0</v>
      </c>
      <c r="AB99" s="35">
        <v>50</v>
      </c>
      <c r="AC99" s="39">
        <v>0</v>
      </c>
      <c r="AD99" s="35">
        <v>50</v>
      </c>
      <c r="AE99" s="39">
        <v>0</v>
      </c>
    </row>
    <row r="100" spans="1:31" x14ac:dyDescent="0.35">
      <c r="A100" s="34">
        <v>44267</v>
      </c>
      <c r="B100" s="35">
        <v>50</v>
      </c>
      <c r="C100" s="36">
        <v>0</v>
      </c>
      <c r="D100" s="35">
        <v>50</v>
      </c>
      <c r="E100" s="23">
        <v>0</v>
      </c>
      <c r="F100" s="35">
        <v>50</v>
      </c>
      <c r="G100" s="24">
        <v>0</v>
      </c>
      <c r="H100" s="35">
        <v>50</v>
      </c>
      <c r="I100" s="24">
        <v>0</v>
      </c>
      <c r="J100" s="35">
        <v>50</v>
      </c>
      <c r="K100" s="23">
        <v>0</v>
      </c>
      <c r="L100" s="35">
        <v>50</v>
      </c>
      <c r="M100" s="23">
        <v>0</v>
      </c>
      <c r="N100" s="35">
        <v>50</v>
      </c>
      <c r="O100" s="23">
        <v>0</v>
      </c>
      <c r="P100" s="35">
        <v>50</v>
      </c>
      <c r="Q100" s="39">
        <v>0</v>
      </c>
      <c r="R100" s="35">
        <v>50</v>
      </c>
      <c r="S100" s="39">
        <v>0</v>
      </c>
      <c r="T100" s="35">
        <v>50</v>
      </c>
      <c r="U100" s="39">
        <v>0</v>
      </c>
      <c r="V100" s="35">
        <v>50</v>
      </c>
      <c r="W100" s="39">
        <v>0</v>
      </c>
      <c r="X100" s="35">
        <v>50</v>
      </c>
      <c r="Y100" s="39">
        <v>0</v>
      </c>
      <c r="Z100" s="35">
        <v>50</v>
      </c>
      <c r="AA100" s="39">
        <v>0</v>
      </c>
      <c r="AB100" s="35">
        <v>50</v>
      </c>
      <c r="AC100" s="39">
        <v>0</v>
      </c>
      <c r="AD100" s="35">
        <v>50</v>
      </c>
      <c r="AE100" s="39">
        <v>0</v>
      </c>
    </row>
    <row r="101" spans="1:31" x14ac:dyDescent="0.35">
      <c r="A101" s="34">
        <v>44268</v>
      </c>
      <c r="B101" s="35">
        <v>50</v>
      </c>
      <c r="C101" s="36">
        <v>0</v>
      </c>
      <c r="D101" s="35">
        <v>50</v>
      </c>
      <c r="E101" s="23">
        <v>0</v>
      </c>
      <c r="F101" s="35">
        <v>50</v>
      </c>
      <c r="G101" s="24">
        <v>0</v>
      </c>
      <c r="H101" s="35">
        <v>50</v>
      </c>
      <c r="I101" s="24">
        <v>0</v>
      </c>
      <c r="J101" s="35">
        <v>50</v>
      </c>
      <c r="K101" s="23">
        <v>0</v>
      </c>
      <c r="L101" s="35">
        <v>50</v>
      </c>
      <c r="M101" s="23">
        <v>0</v>
      </c>
      <c r="N101" s="35">
        <v>50</v>
      </c>
      <c r="O101" s="23">
        <v>0</v>
      </c>
      <c r="P101" s="35">
        <v>50</v>
      </c>
      <c r="Q101" s="39">
        <v>0</v>
      </c>
      <c r="R101" s="35">
        <v>50</v>
      </c>
      <c r="S101" s="39">
        <v>0</v>
      </c>
      <c r="T101" s="35">
        <v>50</v>
      </c>
      <c r="U101" s="39">
        <v>0</v>
      </c>
      <c r="V101" s="35">
        <v>50</v>
      </c>
      <c r="W101" s="39">
        <v>0</v>
      </c>
      <c r="X101" s="35">
        <v>50</v>
      </c>
      <c r="Y101" s="39">
        <v>0</v>
      </c>
      <c r="Z101" s="35">
        <v>50</v>
      </c>
      <c r="AA101" s="39">
        <v>0</v>
      </c>
      <c r="AB101" s="35">
        <v>50</v>
      </c>
      <c r="AC101" s="39">
        <v>0</v>
      </c>
      <c r="AD101" s="35">
        <v>50</v>
      </c>
      <c r="AE101" s="39">
        <v>0</v>
      </c>
    </row>
    <row r="102" spans="1:31" x14ac:dyDescent="0.35">
      <c r="A102" s="34">
        <v>44269</v>
      </c>
      <c r="B102" s="35">
        <v>50</v>
      </c>
      <c r="C102" s="36">
        <v>0</v>
      </c>
      <c r="D102" s="35">
        <v>50</v>
      </c>
      <c r="E102" s="23">
        <v>0</v>
      </c>
      <c r="F102" s="35">
        <v>50</v>
      </c>
      <c r="G102" s="24">
        <v>0</v>
      </c>
      <c r="H102" s="35">
        <v>50</v>
      </c>
      <c r="I102" s="24">
        <v>0</v>
      </c>
      <c r="J102" s="35">
        <v>50</v>
      </c>
      <c r="K102" s="23">
        <v>0</v>
      </c>
      <c r="L102" s="35">
        <v>50</v>
      </c>
      <c r="M102" s="23">
        <v>0</v>
      </c>
      <c r="N102" s="35">
        <v>50</v>
      </c>
      <c r="O102" s="23">
        <v>0</v>
      </c>
      <c r="P102" s="35">
        <v>50</v>
      </c>
      <c r="Q102" s="39">
        <v>0</v>
      </c>
      <c r="R102" s="35">
        <v>50</v>
      </c>
      <c r="S102" s="39">
        <v>0</v>
      </c>
      <c r="T102" s="35">
        <v>50</v>
      </c>
      <c r="U102" s="39">
        <v>0</v>
      </c>
      <c r="V102" s="35">
        <v>50</v>
      </c>
      <c r="W102" s="39">
        <v>0</v>
      </c>
      <c r="X102" s="35">
        <v>50</v>
      </c>
      <c r="Y102" s="39">
        <v>0</v>
      </c>
      <c r="Z102" s="35">
        <v>50</v>
      </c>
      <c r="AA102" s="39">
        <v>0</v>
      </c>
      <c r="AB102" s="35">
        <v>50</v>
      </c>
      <c r="AC102" s="39">
        <v>0</v>
      </c>
      <c r="AD102" s="35">
        <v>50</v>
      </c>
      <c r="AE102" s="39">
        <v>0</v>
      </c>
    </row>
    <row r="103" spans="1:31" x14ac:dyDescent="0.35">
      <c r="A103" s="34">
        <v>44270</v>
      </c>
      <c r="B103" s="35">
        <v>50</v>
      </c>
      <c r="C103" s="36">
        <v>0</v>
      </c>
      <c r="D103" s="35">
        <v>50</v>
      </c>
      <c r="E103" s="23">
        <v>0</v>
      </c>
      <c r="F103" s="35">
        <v>50</v>
      </c>
      <c r="G103" s="24">
        <v>0</v>
      </c>
      <c r="H103" s="35">
        <v>50</v>
      </c>
      <c r="I103" s="24">
        <v>0</v>
      </c>
      <c r="J103" s="35">
        <v>50</v>
      </c>
      <c r="K103" s="23">
        <v>0</v>
      </c>
      <c r="L103" s="35">
        <v>50</v>
      </c>
      <c r="M103" s="23">
        <v>0</v>
      </c>
      <c r="N103" s="35">
        <v>50</v>
      </c>
      <c r="O103" s="23">
        <v>0</v>
      </c>
      <c r="P103" s="35">
        <v>50</v>
      </c>
      <c r="Q103" s="39">
        <v>0</v>
      </c>
      <c r="R103" s="35">
        <v>50</v>
      </c>
      <c r="S103" s="39">
        <v>0</v>
      </c>
      <c r="T103" s="35">
        <v>50</v>
      </c>
      <c r="U103" s="39">
        <v>0</v>
      </c>
      <c r="V103" s="35">
        <v>50</v>
      </c>
      <c r="W103" s="39">
        <v>0</v>
      </c>
      <c r="X103" s="35">
        <v>50</v>
      </c>
      <c r="Y103" s="39">
        <v>0</v>
      </c>
      <c r="Z103" s="35">
        <v>50</v>
      </c>
      <c r="AA103" s="39">
        <v>0</v>
      </c>
      <c r="AB103" s="35">
        <v>50</v>
      </c>
      <c r="AC103" s="39">
        <v>0</v>
      </c>
      <c r="AD103" s="35">
        <v>50</v>
      </c>
      <c r="AE103" s="39">
        <v>0</v>
      </c>
    </row>
    <row r="104" spans="1:31" x14ac:dyDescent="0.35">
      <c r="A104" s="34">
        <v>44271</v>
      </c>
      <c r="B104" s="35">
        <v>50</v>
      </c>
      <c r="C104" s="36">
        <v>0</v>
      </c>
      <c r="D104" s="35">
        <v>50</v>
      </c>
      <c r="E104" s="23">
        <v>0</v>
      </c>
      <c r="F104" s="35">
        <v>50</v>
      </c>
      <c r="G104" s="24">
        <v>0</v>
      </c>
      <c r="H104" s="35">
        <v>50</v>
      </c>
      <c r="I104" s="24">
        <v>0</v>
      </c>
      <c r="J104" s="35">
        <v>50</v>
      </c>
      <c r="K104" s="23">
        <v>0</v>
      </c>
      <c r="L104" s="35">
        <v>50</v>
      </c>
      <c r="M104" s="23">
        <v>0</v>
      </c>
      <c r="N104" s="35">
        <v>50</v>
      </c>
      <c r="O104" s="23">
        <v>0</v>
      </c>
      <c r="P104" s="35">
        <v>50</v>
      </c>
      <c r="Q104" s="39">
        <v>0</v>
      </c>
      <c r="R104" s="35">
        <v>50</v>
      </c>
      <c r="S104" s="39">
        <v>0</v>
      </c>
      <c r="T104" s="35">
        <v>50</v>
      </c>
      <c r="U104" s="39">
        <v>0</v>
      </c>
      <c r="V104" s="35">
        <v>50</v>
      </c>
      <c r="W104" s="39">
        <v>0</v>
      </c>
      <c r="X104" s="35">
        <v>50</v>
      </c>
      <c r="Y104" s="39">
        <v>0</v>
      </c>
      <c r="Z104" s="35">
        <v>50</v>
      </c>
      <c r="AA104" s="39">
        <v>0</v>
      </c>
      <c r="AB104" s="35">
        <v>50</v>
      </c>
      <c r="AC104" s="39">
        <v>0</v>
      </c>
      <c r="AD104" s="35">
        <v>50</v>
      </c>
      <c r="AE104" s="39">
        <v>0</v>
      </c>
    </row>
    <row r="105" spans="1:31" x14ac:dyDescent="0.35">
      <c r="A105" s="34">
        <v>44272</v>
      </c>
      <c r="B105" s="35">
        <v>50</v>
      </c>
      <c r="C105" s="36">
        <v>0</v>
      </c>
      <c r="D105" s="35">
        <v>50</v>
      </c>
      <c r="E105" s="23">
        <v>0</v>
      </c>
      <c r="F105" s="35">
        <v>50</v>
      </c>
      <c r="G105" s="24">
        <v>0</v>
      </c>
      <c r="H105" s="35">
        <v>50</v>
      </c>
      <c r="I105" s="24">
        <v>0</v>
      </c>
      <c r="J105" s="35">
        <v>50</v>
      </c>
      <c r="K105" s="23">
        <v>0</v>
      </c>
      <c r="L105" s="35">
        <v>50</v>
      </c>
      <c r="M105" s="23">
        <v>0</v>
      </c>
      <c r="N105" s="35">
        <v>50</v>
      </c>
      <c r="O105" s="23">
        <v>0</v>
      </c>
      <c r="P105" s="35">
        <v>50</v>
      </c>
      <c r="Q105" s="39">
        <v>0</v>
      </c>
      <c r="R105" s="35">
        <v>50</v>
      </c>
      <c r="S105" s="39">
        <v>0</v>
      </c>
      <c r="T105" s="35">
        <v>50</v>
      </c>
      <c r="U105" s="39">
        <v>0</v>
      </c>
      <c r="V105" s="35">
        <v>50</v>
      </c>
      <c r="W105" s="39">
        <v>0</v>
      </c>
      <c r="X105" s="35">
        <v>50</v>
      </c>
      <c r="Y105" s="39">
        <v>0</v>
      </c>
      <c r="Z105" s="35">
        <v>50</v>
      </c>
      <c r="AA105" s="39">
        <v>0</v>
      </c>
      <c r="AB105" s="35">
        <v>50</v>
      </c>
      <c r="AC105" s="39">
        <v>0</v>
      </c>
      <c r="AD105" s="35">
        <v>50</v>
      </c>
      <c r="AE105" s="39">
        <v>0</v>
      </c>
    </row>
    <row r="106" spans="1:31" x14ac:dyDescent="0.35">
      <c r="A106" s="34">
        <v>44273</v>
      </c>
      <c r="B106" s="35">
        <v>50</v>
      </c>
      <c r="C106" s="36">
        <v>0</v>
      </c>
      <c r="D106" s="35">
        <v>50</v>
      </c>
      <c r="E106" s="23">
        <v>0</v>
      </c>
      <c r="F106" s="35">
        <v>50</v>
      </c>
      <c r="G106" s="24">
        <v>0</v>
      </c>
      <c r="H106" s="35">
        <v>50</v>
      </c>
      <c r="I106" s="24">
        <v>0</v>
      </c>
      <c r="J106" s="35">
        <v>50</v>
      </c>
      <c r="K106" s="23">
        <v>0</v>
      </c>
      <c r="L106" s="35">
        <v>50</v>
      </c>
      <c r="M106" s="23">
        <v>0</v>
      </c>
      <c r="N106" s="35">
        <v>50</v>
      </c>
      <c r="O106" s="23">
        <v>0</v>
      </c>
      <c r="P106" s="35">
        <v>50</v>
      </c>
      <c r="Q106" s="39">
        <v>0</v>
      </c>
      <c r="R106" s="35">
        <v>50</v>
      </c>
      <c r="S106" s="39">
        <v>0</v>
      </c>
      <c r="T106" s="35">
        <v>50</v>
      </c>
      <c r="U106" s="39">
        <v>0</v>
      </c>
      <c r="V106" s="35">
        <v>50</v>
      </c>
      <c r="W106" s="39">
        <v>0</v>
      </c>
      <c r="X106" s="35">
        <v>50</v>
      </c>
      <c r="Y106" s="39">
        <v>0</v>
      </c>
      <c r="Z106" s="35">
        <v>50</v>
      </c>
      <c r="AA106" s="39">
        <v>0</v>
      </c>
      <c r="AB106" s="35">
        <v>50</v>
      </c>
      <c r="AC106" s="39">
        <v>0</v>
      </c>
      <c r="AD106" s="35">
        <v>50</v>
      </c>
      <c r="AE106" s="39">
        <v>0</v>
      </c>
    </row>
    <row r="107" spans="1:31" x14ac:dyDescent="0.35">
      <c r="A107" s="34">
        <v>44274</v>
      </c>
      <c r="B107" s="35">
        <v>50</v>
      </c>
      <c r="C107" s="36">
        <v>0</v>
      </c>
      <c r="D107" s="35">
        <v>50</v>
      </c>
      <c r="E107" s="23">
        <v>0</v>
      </c>
      <c r="F107" s="35">
        <v>50</v>
      </c>
      <c r="G107" s="24">
        <v>0</v>
      </c>
      <c r="H107" s="35">
        <v>50</v>
      </c>
      <c r="I107" s="24">
        <v>0</v>
      </c>
      <c r="J107" s="35">
        <v>50</v>
      </c>
      <c r="K107" s="23">
        <v>0</v>
      </c>
      <c r="L107" s="35">
        <v>50</v>
      </c>
      <c r="M107" s="23">
        <v>0</v>
      </c>
      <c r="N107" s="35">
        <v>50</v>
      </c>
      <c r="O107" s="23">
        <v>0</v>
      </c>
      <c r="P107" s="35">
        <v>50</v>
      </c>
      <c r="Q107" s="39">
        <v>0</v>
      </c>
      <c r="R107" s="35">
        <v>50</v>
      </c>
      <c r="S107" s="39">
        <v>0</v>
      </c>
      <c r="T107" s="35">
        <v>50</v>
      </c>
      <c r="U107" s="39">
        <v>0</v>
      </c>
      <c r="V107" s="35">
        <v>50</v>
      </c>
      <c r="W107" s="39">
        <v>0</v>
      </c>
      <c r="X107" s="35">
        <v>50</v>
      </c>
      <c r="Y107" s="39">
        <v>0</v>
      </c>
      <c r="Z107" s="35">
        <v>50</v>
      </c>
      <c r="AA107" s="39">
        <v>0</v>
      </c>
      <c r="AB107" s="35">
        <v>50</v>
      </c>
      <c r="AC107" s="39">
        <v>0</v>
      </c>
      <c r="AD107" s="35">
        <v>50</v>
      </c>
      <c r="AE107" s="39">
        <v>0</v>
      </c>
    </row>
    <row r="108" spans="1:31" x14ac:dyDescent="0.35">
      <c r="A108" s="34">
        <v>44275</v>
      </c>
      <c r="B108" s="35">
        <v>50</v>
      </c>
      <c r="C108" s="36">
        <v>0</v>
      </c>
      <c r="D108" s="35">
        <v>50</v>
      </c>
      <c r="E108" s="23">
        <v>0</v>
      </c>
      <c r="F108" s="35">
        <v>50</v>
      </c>
      <c r="G108" s="24">
        <v>0</v>
      </c>
      <c r="H108" s="35">
        <v>50</v>
      </c>
      <c r="I108" s="24">
        <v>0</v>
      </c>
      <c r="J108" s="35">
        <v>50</v>
      </c>
      <c r="K108" s="23">
        <v>0</v>
      </c>
      <c r="L108" s="35">
        <v>50</v>
      </c>
      <c r="M108" s="23">
        <v>0</v>
      </c>
      <c r="N108" s="35">
        <v>50</v>
      </c>
      <c r="O108" s="23">
        <v>0</v>
      </c>
      <c r="P108" s="35">
        <v>50</v>
      </c>
      <c r="Q108" s="39">
        <v>0</v>
      </c>
      <c r="R108" s="35">
        <v>50</v>
      </c>
      <c r="S108" s="39">
        <v>0</v>
      </c>
      <c r="T108" s="35">
        <v>50</v>
      </c>
      <c r="U108" s="39">
        <v>0</v>
      </c>
      <c r="V108" s="35">
        <v>50</v>
      </c>
      <c r="W108" s="39">
        <v>0</v>
      </c>
      <c r="X108" s="35">
        <v>50</v>
      </c>
      <c r="Y108" s="39">
        <v>0</v>
      </c>
      <c r="Z108" s="35">
        <v>50</v>
      </c>
      <c r="AA108" s="39">
        <v>0</v>
      </c>
      <c r="AB108" s="35">
        <v>50</v>
      </c>
      <c r="AC108" s="39">
        <v>0</v>
      </c>
      <c r="AD108" s="35">
        <v>50</v>
      </c>
      <c r="AE108" s="39">
        <v>0</v>
      </c>
    </row>
    <row r="109" spans="1:31" x14ac:dyDescent="0.35">
      <c r="A109" s="34">
        <v>44276</v>
      </c>
      <c r="B109" s="35">
        <v>50</v>
      </c>
      <c r="C109" s="36">
        <v>0</v>
      </c>
      <c r="D109" s="35">
        <v>50</v>
      </c>
      <c r="E109" s="23">
        <v>0</v>
      </c>
      <c r="F109" s="35">
        <v>50</v>
      </c>
      <c r="G109" s="24">
        <v>0</v>
      </c>
      <c r="H109" s="35">
        <v>50</v>
      </c>
      <c r="I109" s="24">
        <v>0</v>
      </c>
      <c r="J109" s="35">
        <v>50</v>
      </c>
      <c r="K109" s="23">
        <v>0</v>
      </c>
      <c r="L109" s="35">
        <v>50</v>
      </c>
      <c r="M109" s="23">
        <v>0</v>
      </c>
      <c r="N109" s="35">
        <v>50</v>
      </c>
      <c r="O109" s="23">
        <v>0</v>
      </c>
      <c r="P109" s="35">
        <v>50</v>
      </c>
      <c r="Q109" s="39">
        <v>0</v>
      </c>
      <c r="R109" s="35">
        <v>50</v>
      </c>
      <c r="S109" s="39">
        <v>0</v>
      </c>
      <c r="T109" s="35">
        <v>50</v>
      </c>
      <c r="U109" s="39">
        <v>0</v>
      </c>
      <c r="V109" s="35">
        <v>50</v>
      </c>
      <c r="W109" s="39">
        <v>0</v>
      </c>
      <c r="X109" s="35">
        <v>50</v>
      </c>
      <c r="Y109" s="39">
        <v>0</v>
      </c>
      <c r="Z109" s="35">
        <v>50</v>
      </c>
      <c r="AA109" s="39">
        <v>0</v>
      </c>
      <c r="AB109" s="35">
        <v>50</v>
      </c>
      <c r="AC109" s="39">
        <v>0</v>
      </c>
      <c r="AD109" s="35">
        <v>50</v>
      </c>
      <c r="AE109" s="39">
        <v>0</v>
      </c>
    </row>
    <row r="110" spans="1:31" x14ac:dyDescent="0.35">
      <c r="A110" s="34">
        <v>44277</v>
      </c>
      <c r="B110" s="35">
        <v>50</v>
      </c>
      <c r="C110" s="36">
        <v>0</v>
      </c>
      <c r="D110" s="35">
        <v>50</v>
      </c>
      <c r="E110" s="23">
        <v>0</v>
      </c>
      <c r="F110" s="35">
        <v>50</v>
      </c>
      <c r="G110" s="24">
        <v>0</v>
      </c>
      <c r="H110" s="35">
        <v>50</v>
      </c>
      <c r="I110" s="24">
        <v>0</v>
      </c>
      <c r="J110" s="35">
        <v>50</v>
      </c>
      <c r="K110" s="23">
        <v>0</v>
      </c>
      <c r="L110" s="35">
        <v>50</v>
      </c>
      <c r="M110" s="23">
        <v>0</v>
      </c>
      <c r="N110" s="35">
        <v>50</v>
      </c>
      <c r="O110" s="23">
        <v>0</v>
      </c>
      <c r="P110" s="35">
        <v>50</v>
      </c>
      <c r="Q110" s="39">
        <v>0</v>
      </c>
      <c r="R110" s="35">
        <v>50</v>
      </c>
      <c r="S110" s="39">
        <v>0</v>
      </c>
      <c r="T110" s="35">
        <v>50</v>
      </c>
      <c r="U110" s="39">
        <v>0</v>
      </c>
      <c r="V110" s="35">
        <v>50</v>
      </c>
      <c r="W110" s="39">
        <v>0</v>
      </c>
      <c r="X110" s="35">
        <v>50</v>
      </c>
      <c r="Y110" s="39">
        <v>0</v>
      </c>
      <c r="Z110" s="35">
        <v>50</v>
      </c>
      <c r="AA110" s="39">
        <v>0</v>
      </c>
      <c r="AB110" s="35">
        <v>50</v>
      </c>
      <c r="AC110" s="39">
        <v>0</v>
      </c>
      <c r="AD110" s="35">
        <v>50</v>
      </c>
      <c r="AE110" s="39">
        <v>0</v>
      </c>
    </row>
    <row r="111" spans="1:31" ht="15" thickBot="1" x14ac:dyDescent="0.4">
      <c r="A111" s="34">
        <v>44278</v>
      </c>
      <c r="B111" s="35">
        <v>50</v>
      </c>
      <c r="C111" s="36">
        <v>0</v>
      </c>
      <c r="D111" s="35">
        <v>50</v>
      </c>
      <c r="E111" s="37">
        <v>0</v>
      </c>
      <c r="F111" s="35">
        <v>50</v>
      </c>
      <c r="G111" s="38">
        <v>0</v>
      </c>
      <c r="H111" s="35">
        <v>50</v>
      </c>
      <c r="I111" s="38">
        <v>0</v>
      </c>
      <c r="J111" s="35">
        <v>50</v>
      </c>
      <c r="K111" s="37">
        <v>0</v>
      </c>
      <c r="L111" s="35">
        <v>50</v>
      </c>
      <c r="M111" s="37">
        <v>0</v>
      </c>
      <c r="N111" s="35">
        <v>50</v>
      </c>
      <c r="O111" s="37">
        <v>0</v>
      </c>
      <c r="P111" s="35">
        <v>50</v>
      </c>
      <c r="Q111" s="40">
        <v>0</v>
      </c>
      <c r="R111" s="35">
        <v>50</v>
      </c>
      <c r="S111" s="40">
        <v>0</v>
      </c>
      <c r="T111" s="35">
        <v>50</v>
      </c>
      <c r="U111" s="40">
        <v>0</v>
      </c>
      <c r="V111" s="35">
        <v>50</v>
      </c>
      <c r="W111" s="40">
        <v>0</v>
      </c>
      <c r="X111" s="35">
        <v>50</v>
      </c>
      <c r="Y111" s="40">
        <v>0</v>
      </c>
      <c r="Z111" s="35">
        <v>50</v>
      </c>
      <c r="AA111" s="40">
        <v>0</v>
      </c>
      <c r="AB111" s="35">
        <v>50</v>
      </c>
      <c r="AC111" s="40">
        <v>0</v>
      </c>
      <c r="AD111" s="35">
        <v>50</v>
      </c>
      <c r="AE111" s="40">
        <v>0</v>
      </c>
    </row>
    <row r="112" spans="1:31" ht="15" thickBot="1" x14ac:dyDescent="0.4">
      <c r="A112" s="34">
        <v>44279</v>
      </c>
      <c r="B112" s="35">
        <v>50</v>
      </c>
      <c r="C112" s="36">
        <v>0</v>
      </c>
      <c r="D112" s="35">
        <v>50</v>
      </c>
      <c r="E112" s="37">
        <v>0</v>
      </c>
      <c r="F112" s="35">
        <v>50</v>
      </c>
      <c r="G112" s="38">
        <v>0</v>
      </c>
      <c r="H112" s="35">
        <v>50</v>
      </c>
      <c r="I112" s="38">
        <v>0</v>
      </c>
      <c r="J112" s="35">
        <v>50</v>
      </c>
      <c r="K112" s="37">
        <v>0</v>
      </c>
      <c r="L112" s="35">
        <v>50</v>
      </c>
      <c r="M112" s="37">
        <v>0</v>
      </c>
      <c r="N112" s="35">
        <v>50</v>
      </c>
      <c r="O112" s="37">
        <v>0</v>
      </c>
      <c r="P112" s="35">
        <v>50</v>
      </c>
      <c r="Q112" s="40">
        <v>0</v>
      </c>
      <c r="R112" s="35">
        <v>50</v>
      </c>
      <c r="S112" s="40">
        <v>0</v>
      </c>
      <c r="T112" s="35">
        <v>50</v>
      </c>
      <c r="U112" s="40">
        <v>0</v>
      </c>
      <c r="V112" s="35">
        <v>50</v>
      </c>
      <c r="W112" s="40">
        <v>0</v>
      </c>
      <c r="X112" s="35">
        <v>50</v>
      </c>
      <c r="Y112" s="40">
        <v>0</v>
      </c>
      <c r="Z112" s="35">
        <v>50</v>
      </c>
      <c r="AA112" s="40">
        <v>0</v>
      </c>
      <c r="AB112" s="35">
        <v>50</v>
      </c>
      <c r="AC112" s="40">
        <v>0</v>
      </c>
      <c r="AD112" s="35">
        <v>50</v>
      </c>
      <c r="AE112" s="40">
        <v>0</v>
      </c>
    </row>
    <row r="113" spans="1:31" ht="15" thickBot="1" x14ac:dyDescent="0.4">
      <c r="A113" s="34">
        <v>44280</v>
      </c>
      <c r="B113" s="35">
        <v>50</v>
      </c>
      <c r="C113" s="36">
        <v>0</v>
      </c>
      <c r="D113" s="35">
        <v>50</v>
      </c>
      <c r="E113" s="37">
        <v>0</v>
      </c>
      <c r="F113" s="35">
        <v>50</v>
      </c>
      <c r="G113" s="38">
        <v>0</v>
      </c>
      <c r="H113" s="35">
        <v>50</v>
      </c>
      <c r="I113" s="38">
        <v>0</v>
      </c>
      <c r="J113" s="35">
        <v>50</v>
      </c>
      <c r="K113" s="37">
        <v>0</v>
      </c>
      <c r="L113" s="35">
        <v>50</v>
      </c>
      <c r="M113" s="37">
        <v>0</v>
      </c>
      <c r="N113" s="35">
        <v>50</v>
      </c>
      <c r="O113" s="37">
        <v>0</v>
      </c>
      <c r="P113" s="35">
        <v>50</v>
      </c>
      <c r="Q113" s="40">
        <v>0</v>
      </c>
      <c r="R113" s="35">
        <v>50</v>
      </c>
      <c r="S113" s="40">
        <v>0</v>
      </c>
      <c r="T113" s="35">
        <v>50</v>
      </c>
      <c r="U113" s="40">
        <v>0</v>
      </c>
      <c r="V113" s="35">
        <v>50</v>
      </c>
      <c r="W113" s="40">
        <v>0</v>
      </c>
      <c r="X113" s="35">
        <v>50</v>
      </c>
      <c r="Y113" s="40">
        <v>0</v>
      </c>
      <c r="Z113" s="35">
        <v>50</v>
      </c>
      <c r="AA113" s="40">
        <v>0</v>
      </c>
      <c r="AB113" s="35">
        <v>50</v>
      </c>
      <c r="AC113" s="40">
        <v>0</v>
      </c>
      <c r="AD113" s="35">
        <v>50</v>
      </c>
      <c r="AE113" s="40">
        <v>0</v>
      </c>
    </row>
    <row r="114" spans="1:31" ht="15" thickBot="1" x14ac:dyDescent="0.4">
      <c r="A114" s="34">
        <v>44281</v>
      </c>
      <c r="B114" s="35">
        <v>50</v>
      </c>
      <c r="C114" s="36">
        <v>0</v>
      </c>
      <c r="D114" s="35">
        <v>50</v>
      </c>
      <c r="E114" s="37">
        <v>0</v>
      </c>
      <c r="F114" s="35">
        <v>50</v>
      </c>
      <c r="G114" s="38">
        <v>0</v>
      </c>
      <c r="H114" s="35">
        <v>50</v>
      </c>
      <c r="I114" s="38">
        <v>0</v>
      </c>
      <c r="J114" s="35">
        <v>50</v>
      </c>
      <c r="K114" s="37">
        <v>0</v>
      </c>
      <c r="L114" s="35">
        <v>50</v>
      </c>
      <c r="M114" s="37">
        <v>0</v>
      </c>
      <c r="N114" s="35">
        <v>50</v>
      </c>
      <c r="O114" s="37">
        <v>0</v>
      </c>
      <c r="P114" s="35">
        <v>50</v>
      </c>
      <c r="Q114" s="40">
        <v>0</v>
      </c>
      <c r="R114" s="35">
        <v>50</v>
      </c>
      <c r="S114" s="40">
        <v>0</v>
      </c>
      <c r="T114" s="35">
        <v>50</v>
      </c>
      <c r="U114" s="40">
        <v>0</v>
      </c>
      <c r="V114" s="35">
        <v>50</v>
      </c>
      <c r="W114" s="40">
        <v>0</v>
      </c>
      <c r="X114" s="35">
        <v>50</v>
      </c>
      <c r="Y114" s="40">
        <v>0</v>
      </c>
      <c r="Z114" s="35">
        <v>50</v>
      </c>
      <c r="AA114" s="40">
        <v>0</v>
      </c>
      <c r="AB114" s="35">
        <v>50</v>
      </c>
      <c r="AC114" s="40">
        <v>0</v>
      </c>
      <c r="AD114" s="35">
        <v>50</v>
      </c>
      <c r="AE114" s="40">
        <v>0</v>
      </c>
    </row>
    <row r="115" spans="1:31" ht="15" thickBot="1" x14ac:dyDescent="0.4">
      <c r="A115" s="34">
        <v>44282</v>
      </c>
      <c r="B115" s="35">
        <v>50</v>
      </c>
      <c r="C115" s="36">
        <v>0</v>
      </c>
      <c r="D115" s="35">
        <v>50</v>
      </c>
      <c r="E115" s="37">
        <v>0</v>
      </c>
      <c r="F115" s="35">
        <v>50</v>
      </c>
      <c r="G115" s="38">
        <v>0</v>
      </c>
      <c r="H115" s="35">
        <v>50</v>
      </c>
      <c r="I115" s="38">
        <v>0</v>
      </c>
      <c r="J115" s="35">
        <v>50</v>
      </c>
      <c r="K115" s="37">
        <v>0</v>
      </c>
      <c r="L115" s="35">
        <v>50</v>
      </c>
      <c r="M115" s="37">
        <v>0</v>
      </c>
      <c r="N115" s="35">
        <v>50</v>
      </c>
      <c r="O115" s="37">
        <v>0</v>
      </c>
      <c r="P115" s="35">
        <v>50</v>
      </c>
      <c r="Q115" s="40">
        <v>0</v>
      </c>
      <c r="R115" s="35">
        <v>50</v>
      </c>
      <c r="S115" s="40">
        <v>0</v>
      </c>
      <c r="T115" s="35">
        <v>50</v>
      </c>
      <c r="U115" s="40">
        <v>0</v>
      </c>
      <c r="V115" s="35">
        <v>50</v>
      </c>
      <c r="W115" s="40">
        <v>0</v>
      </c>
      <c r="X115" s="35">
        <v>50</v>
      </c>
      <c r="Y115" s="40">
        <v>0</v>
      </c>
      <c r="Z115" s="35">
        <v>50</v>
      </c>
      <c r="AA115" s="40">
        <v>0</v>
      </c>
      <c r="AB115" s="35">
        <v>50</v>
      </c>
      <c r="AC115" s="40">
        <v>0</v>
      </c>
      <c r="AD115" s="35">
        <v>50</v>
      </c>
      <c r="AE115" s="40">
        <v>0</v>
      </c>
    </row>
    <row r="116" spans="1:31" ht="15" thickBot="1" x14ac:dyDescent="0.4">
      <c r="A116" s="34">
        <v>44283</v>
      </c>
      <c r="B116" s="35">
        <v>50</v>
      </c>
      <c r="C116" s="36">
        <v>0</v>
      </c>
      <c r="D116" s="35">
        <v>50</v>
      </c>
      <c r="E116" s="37">
        <v>0</v>
      </c>
      <c r="F116" s="35">
        <v>50</v>
      </c>
      <c r="G116" s="38">
        <v>0</v>
      </c>
      <c r="H116" s="35">
        <v>50</v>
      </c>
      <c r="I116" s="38">
        <v>0</v>
      </c>
      <c r="J116" s="35">
        <v>50</v>
      </c>
      <c r="K116" s="37">
        <v>0</v>
      </c>
      <c r="L116" s="35">
        <v>50</v>
      </c>
      <c r="M116" s="37">
        <v>0</v>
      </c>
      <c r="N116" s="35">
        <v>50</v>
      </c>
      <c r="O116" s="37">
        <v>0</v>
      </c>
      <c r="P116" s="35">
        <v>50</v>
      </c>
      <c r="Q116" s="40">
        <v>0</v>
      </c>
      <c r="R116" s="35">
        <v>50</v>
      </c>
      <c r="S116" s="40">
        <v>0</v>
      </c>
      <c r="T116" s="35">
        <v>50</v>
      </c>
      <c r="U116" s="40">
        <v>0</v>
      </c>
      <c r="V116" s="35">
        <v>50</v>
      </c>
      <c r="W116" s="40">
        <v>0</v>
      </c>
      <c r="X116" s="35">
        <v>50</v>
      </c>
      <c r="Y116" s="40">
        <v>0</v>
      </c>
      <c r="Z116" s="35">
        <v>50</v>
      </c>
      <c r="AA116" s="40">
        <v>0</v>
      </c>
      <c r="AB116" s="35">
        <v>50</v>
      </c>
      <c r="AC116" s="40">
        <v>0</v>
      </c>
      <c r="AD116" s="35">
        <v>50</v>
      </c>
      <c r="AE116" s="40">
        <v>0</v>
      </c>
    </row>
    <row r="117" spans="1:31" ht="15" thickBot="1" x14ac:dyDescent="0.4">
      <c r="A117" s="34">
        <v>44284</v>
      </c>
      <c r="B117" s="35">
        <v>50</v>
      </c>
      <c r="C117" s="36">
        <v>0</v>
      </c>
      <c r="D117" s="35">
        <v>50</v>
      </c>
      <c r="E117" s="37">
        <v>0</v>
      </c>
      <c r="F117" s="35">
        <v>50</v>
      </c>
      <c r="G117" s="38">
        <v>0</v>
      </c>
      <c r="H117" s="35">
        <v>50</v>
      </c>
      <c r="I117" s="38">
        <v>0</v>
      </c>
      <c r="J117" s="35">
        <v>50</v>
      </c>
      <c r="K117" s="37">
        <v>0</v>
      </c>
      <c r="L117" s="35">
        <v>50</v>
      </c>
      <c r="M117" s="37">
        <v>0</v>
      </c>
      <c r="N117" s="35">
        <v>50</v>
      </c>
      <c r="O117" s="37">
        <v>0</v>
      </c>
      <c r="P117" s="35">
        <v>50</v>
      </c>
      <c r="Q117" s="40">
        <v>0</v>
      </c>
      <c r="R117" s="35">
        <v>50</v>
      </c>
      <c r="S117" s="40">
        <v>0</v>
      </c>
      <c r="T117" s="35">
        <v>50</v>
      </c>
      <c r="U117" s="40">
        <v>0</v>
      </c>
      <c r="V117" s="35">
        <v>50</v>
      </c>
      <c r="W117" s="40">
        <v>0</v>
      </c>
      <c r="X117" s="35">
        <v>50</v>
      </c>
      <c r="Y117" s="40">
        <v>0</v>
      </c>
      <c r="Z117" s="35">
        <v>50</v>
      </c>
      <c r="AA117" s="40">
        <v>0</v>
      </c>
      <c r="AB117" s="35">
        <v>50</v>
      </c>
      <c r="AC117" s="40">
        <v>0</v>
      </c>
      <c r="AD117" s="35">
        <v>50</v>
      </c>
      <c r="AE117" s="40">
        <v>0</v>
      </c>
    </row>
    <row r="118" spans="1:31" ht="15" thickBot="1" x14ac:dyDescent="0.4">
      <c r="A118" s="34">
        <v>44285</v>
      </c>
      <c r="B118" s="35">
        <v>50</v>
      </c>
      <c r="C118" s="36">
        <v>0</v>
      </c>
      <c r="D118" s="35">
        <v>50</v>
      </c>
      <c r="E118" s="37">
        <v>0</v>
      </c>
      <c r="F118" s="35">
        <v>50</v>
      </c>
      <c r="G118" s="38">
        <v>0</v>
      </c>
      <c r="H118" s="35">
        <v>50</v>
      </c>
      <c r="I118" s="38">
        <v>0</v>
      </c>
      <c r="J118" s="35">
        <v>50</v>
      </c>
      <c r="K118" s="37">
        <v>0</v>
      </c>
      <c r="L118" s="35">
        <v>50</v>
      </c>
      <c r="M118" s="37">
        <v>0</v>
      </c>
      <c r="N118" s="35">
        <v>50</v>
      </c>
      <c r="O118" s="37">
        <v>0</v>
      </c>
      <c r="P118" s="35">
        <v>50</v>
      </c>
      <c r="Q118" s="40">
        <v>0</v>
      </c>
      <c r="R118" s="35">
        <v>50</v>
      </c>
      <c r="S118" s="40">
        <v>0</v>
      </c>
      <c r="T118" s="35">
        <v>50</v>
      </c>
      <c r="U118" s="40">
        <v>0</v>
      </c>
      <c r="V118" s="35">
        <v>50</v>
      </c>
      <c r="W118" s="40">
        <v>0</v>
      </c>
      <c r="X118" s="35">
        <v>50</v>
      </c>
      <c r="Y118" s="40">
        <v>0</v>
      </c>
      <c r="Z118" s="35">
        <v>50</v>
      </c>
      <c r="AA118" s="40">
        <v>0</v>
      </c>
      <c r="AB118" s="35">
        <v>50</v>
      </c>
      <c r="AC118" s="40">
        <v>0</v>
      </c>
      <c r="AD118" s="35">
        <v>50</v>
      </c>
      <c r="AE118" s="40">
        <v>0</v>
      </c>
    </row>
    <row r="119" spans="1:31" ht="15" thickBot="1" x14ac:dyDescent="0.4">
      <c r="A119" s="34">
        <v>44286</v>
      </c>
      <c r="B119" s="35">
        <v>50</v>
      </c>
      <c r="C119" s="36">
        <v>0</v>
      </c>
      <c r="D119" s="35">
        <v>50</v>
      </c>
      <c r="E119" s="37">
        <v>0</v>
      </c>
      <c r="F119" s="35">
        <v>50</v>
      </c>
      <c r="G119" s="38">
        <v>0</v>
      </c>
      <c r="H119" s="35">
        <v>50</v>
      </c>
      <c r="I119" s="38">
        <v>0</v>
      </c>
      <c r="J119" s="35">
        <v>50</v>
      </c>
      <c r="K119" s="37">
        <v>0</v>
      </c>
      <c r="L119" s="35">
        <v>50</v>
      </c>
      <c r="M119" s="37">
        <v>0</v>
      </c>
      <c r="N119" s="35">
        <v>50</v>
      </c>
      <c r="O119" s="37">
        <v>0</v>
      </c>
      <c r="P119" s="35">
        <v>50</v>
      </c>
      <c r="Q119" s="40">
        <v>0</v>
      </c>
      <c r="R119" s="35">
        <v>50</v>
      </c>
      <c r="S119" s="40">
        <v>0</v>
      </c>
      <c r="T119" s="35">
        <v>50</v>
      </c>
      <c r="U119" s="40">
        <v>0</v>
      </c>
      <c r="V119" s="35">
        <v>50</v>
      </c>
      <c r="W119" s="40">
        <v>0</v>
      </c>
      <c r="X119" s="35">
        <v>50</v>
      </c>
      <c r="Y119" s="40">
        <v>0</v>
      </c>
      <c r="Z119" s="35">
        <v>50</v>
      </c>
      <c r="AA119" s="40">
        <v>0</v>
      </c>
      <c r="AB119" s="35">
        <v>50</v>
      </c>
      <c r="AC119" s="40">
        <v>0</v>
      </c>
      <c r="AD119" s="35">
        <v>50</v>
      </c>
      <c r="AE119" s="40">
        <v>0</v>
      </c>
    </row>
    <row r="120" spans="1:31" ht="15" thickBot="1" x14ac:dyDescent="0.4">
      <c r="A120" s="34">
        <v>44287</v>
      </c>
      <c r="B120" s="35">
        <v>50</v>
      </c>
      <c r="C120" s="36">
        <v>0</v>
      </c>
      <c r="D120" s="35">
        <v>50</v>
      </c>
      <c r="E120" s="37">
        <v>0</v>
      </c>
      <c r="F120" s="35">
        <v>50</v>
      </c>
      <c r="G120" s="38">
        <v>0</v>
      </c>
      <c r="H120" s="35">
        <v>50</v>
      </c>
      <c r="I120" s="38">
        <v>0</v>
      </c>
      <c r="J120" s="35">
        <v>50</v>
      </c>
      <c r="K120" s="37">
        <v>0</v>
      </c>
      <c r="L120" s="35">
        <v>50</v>
      </c>
      <c r="M120" s="37">
        <v>0</v>
      </c>
      <c r="N120" s="35">
        <v>50</v>
      </c>
      <c r="O120" s="37">
        <v>0</v>
      </c>
      <c r="P120" s="35">
        <v>50</v>
      </c>
      <c r="Q120" s="40">
        <v>0</v>
      </c>
      <c r="R120" s="35">
        <v>50</v>
      </c>
      <c r="S120" s="40">
        <v>0</v>
      </c>
      <c r="T120" s="35">
        <v>50</v>
      </c>
      <c r="U120" s="40">
        <v>0</v>
      </c>
      <c r="V120" s="35">
        <v>50</v>
      </c>
      <c r="W120" s="40">
        <v>0</v>
      </c>
      <c r="X120" s="35">
        <v>50</v>
      </c>
      <c r="Y120" s="40">
        <v>0</v>
      </c>
      <c r="Z120" s="35">
        <v>50</v>
      </c>
      <c r="AA120" s="40">
        <v>0</v>
      </c>
      <c r="AB120" s="35">
        <v>50</v>
      </c>
      <c r="AC120" s="40">
        <v>0</v>
      </c>
      <c r="AD120" s="35">
        <v>50</v>
      </c>
      <c r="AE120" s="40">
        <v>0</v>
      </c>
    </row>
    <row r="121" spans="1:31" ht="15" thickBot="1" x14ac:dyDescent="0.4">
      <c r="A121" s="34">
        <v>44288</v>
      </c>
      <c r="B121" s="35">
        <v>50</v>
      </c>
      <c r="C121" s="36">
        <v>0</v>
      </c>
      <c r="D121" s="35">
        <v>50</v>
      </c>
      <c r="E121" s="37">
        <v>0</v>
      </c>
      <c r="F121" s="35">
        <v>50</v>
      </c>
      <c r="G121" s="38">
        <v>0</v>
      </c>
      <c r="H121" s="35">
        <v>50</v>
      </c>
      <c r="I121" s="38">
        <v>0</v>
      </c>
      <c r="J121" s="35">
        <v>50</v>
      </c>
      <c r="K121" s="37">
        <v>0</v>
      </c>
      <c r="L121" s="35">
        <v>50</v>
      </c>
      <c r="M121" s="37">
        <v>0</v>
      </c>
      <c r="N121" s="35">
        <v>50</v>
      </c>
      <c r="O121" s="37">
        <v>0</v>
      </c>
      <c r="P121" s="35">
        <v>50</v>
      </c>
      <c r="Q121" s="40">
        <v>0</v>
      </c>
      <c r="R121" s="35">
        <v>50</v>
      </c>
      <c r="S121" s="40">
        <v>0</v>
      </c>
      <c r="T121" s="35">
        <v>50</v>
      </c>
      <c r="U121" s="40">
        <v>0</v>
      </c>
      <c r="V121" s="35">
        <v>50</v>
      </c>
      <c r="W121" s="40">
        <v>0</v>
      </c>
      <c r="X121" s="35">
        <v>50</v>
      </c>
      <c r="Y121" s="40">
        <v>0</v>
      </c>
      <c r="Z121" s="35">
        <v>50</v>
      </c>
      <c r="AA121" s="40">
        <v>0</v>
      </c>
      <c r="AB121" s="35">
        <v>50</v>
      </c>
      <c r="AC121" s="40">
        <v>0</v>
      </c>
      <c r="AD121" s="35">
        <v>50</v>
      </c>
      <c r="AE121" s="40">
        <v>0</v>
      </c>
    </row>
    <row r="122" spans="1:31" ht="15" thickBot="1" x14ac:dyDescent="0.4">
      <c r="A122" s="34">
        <v>44289</v>
      </c>
      <c r="B122" s="35">
        <v>50</v>
      </c>
      <c r="C122" s="36">
        <v>0</v>
      </c>
      <c r="D122" s="35">
        <v>50</v>
      </c>
      <c r="E122" s="37">
        <v>0</v>
      </c>
      <c r="F122" s="35">
        <v>50</v>
      </c>
      <c r="G122" s="38">
        <v>0</v>
      </c>
      <c r="H122" s="35">
        <v>50</v>
      </c>
      <c r="I122" s="38">
        <v>0</v>
      </c>
      <c r="J122" s="35">
        <v>50</v>
      </c>
      <c r="K122" s="37">
        <v>0</v>
      </c>
      <c r="L122" s="35">
        <v>50</v>
      </c>
      <c r="M122" s="37">
        <v>0</v>
      </c>
      <c r="N122" s="35">
        <v>50</v>
      </c>
      <c r="O122" s="37">
        <v>0</v>
      </c>
      <c r="P122" s="35">
        <v>50</v>
      </c>
      <c r="Q122" s="40">
        <v>0</v>
      </c>
      <c r="R122" s="35">
        <v>50</v>
      </c>
      <c r="S122" s="40">
        <v>0</v>
      </c>
      <c r="T122" s="35">
        <v>50</v>
      </c>
      <c r="U122" s="40">
        <v>0</v>
      </c>
      <c r="V122" s="35">
        <v>50</v>
      </c>
      <c r="W122" s="40">
        <v>0</v>
      </c>
      <c r="X122" s="35">
        <v>50</v>
      </c>
      <c r="Y122" s="40">
        <v>0</v>
      </c>
      <c r="Z122" s="35">
        <v>50</v>
      </c>
      <c r="AA122" s="40">
        <v>0</v>
      </c>
      <c r="AB122" s="35">
        <v>50</v>
      </c>
      <c r="AC122" s="40">
        <v>0</v>
      </c>
      <c r="AD122" s="35">
        <v>50</v>
      </c>
      <c r="AE122" s="40">
        <v>0</v>
      </c>
    </row>
    <row r="123" spans="1:31" ht="15" thickBot="1" x14ac:dyDescent="0.4">
      <c r="A123" s="34">
        <v>44290</v>
      </c>
      <c r="B123" s="35">
        <v>50</v>
      </c>
      <c r="C123" s="36">
        <v>0</v>
      </c>
      <c r="D123" s="35">
        <v>50</v>
      </c>
      <c r="E123" s="37">
        <v>0</v>
      </c>
      <c r="F123" s="35">
        <v>50</v>
      </c>
      <c r="G123" s="38">
        <v>0</v>
      </c>
      <c r="H123" s="35">
        <v>50</v>
      </c>
      <c r="I123" s="38">
        <v>0</v>
      </c>
      <c r="J123" s="35">
        <v>50</v>
      </c>
      <c r="K123" s="37">
        <v>0</v>
      </c>
      <c r="L123" s="35">
        <v>50</v>
      </c>
      <c r="M123" s="37">
        <v>0</v>
      </c>
      <c r="N123" s="35">
        <v>50</v>
      </c>
      <c r="O123" s="37">
        <v>0</v>
      </c>
      <c r="P123" s="35">
        <v>50</v>
      </c>
      <c r="Q123" s="40">
        <v>0</v>
      </c>
      <c r="R123" s="35">
        <v>50</v>
      </c>
      <c r="S123" s="40">
        <v>0</v>
      </c>
      <c r="T123" s="35">
        <v>50</v>
      </c>
      <c r="U123" s="40">
        <v>0</v>
      </c>
      <c r="V123" s="35">
        <v>50</v>
      </c>
      <c r="W123" s="40">
        <v>0</v>
      </c>
      <c r="X123" s="35">
        <v>50</v>
      </c>
      <c r="Y123" s="40">
        <v>0</v>
      </c>
      <c r="Z123" s="35">
        <v>50</v>
      </c>
      <c r="AA123" s="40">
        <v>0</v>
      </c>
      <c r="AB123" s="35">
        <v>50</v>
      </c>
      <c r="AC123" s="40">
        <v>0</v>
      </c>
      <c r="AD123" s="35">
        <v>50</v>
      </c>
      <c r="AE123" s="40">
        <v>0</v>
      </c>
    </row>
    <row r="124" spans="1:31" ht="15" thickBot="1" x14ac:dyDescent="0.4">
      <c r="A124" s="34">
        <v>44291</v>
      </c>
      <c r="B124" s="35">
        <v>50</v>
      </c>
      <c r="C124" s="36">
        <v>0</v>
      </c>
      <c r="D124" s="35">
        <v>50</v>
      </c>
      <c r="E124" s="37">
        <v>0</v>
      </c>
      <c r="F124" s="35">
        <v>50</v>
      </c>
      <c r="G124" s="38">
        <v>0</v>
      </c>
      <c r="H124" s="35">
        <v>50</v>
      </c>
      <c r="I124" s="38">
        <v>0</v>
      </c>
      <c r="J124" s="35">
        <v>50</v>
      </c>
      <c r="K124" s="37">
        <v>0</v>
      </c>
      <c r="L124" s="35">
        <v>50</v>
      </c>
      <c r="M124" s="37">
        <v>0</v>
      </c>
      <c r="N124" s="35">
        <v>50</v>
      </c>
      <c r="O124" s="37">
        <v>0</v>
      </c>
      <c r="P124" s="35">
        <v>50</v>
      </c>
      <c r="Q124" s="40">
        <v>0</v>
      </c>
      <c r="R124" s="35">
        <v>50</v>
      </c>
      <c r="S124" s="40">
        <v>0</v>
      </c>
      <c r="T124" s="35">
        <v>50</v>
      </c>
      <c r="U124" s="40">
        <v>0</v>
      </c>
      <c r="V124" s="35">
        <v>50</v>
      </c>
      <c r="W124" s="40">
        <v>0</v>
      </c>
      <c r="X124" s="35">
        <v>50</v>
      </c>
      <c r="Y124" s="40">
        <v>0</v>
      </c>
      <c r="Z124" s="35">
        <v>50</v>
      </c>
      <c r="AA124" s="40">
        <v>0</v>
      </c>
      <c r="AB124" s="35">
        <v>50</v>
      </c>
      <c r="AC124" s="40">
        <v>0</v>
      </c>
      <c r="AD124" s="35">
        <v>50</v>
      </c>
      <c r="AE124" s="40">
        <v>0</v>
      </c>
    </row>
    <row r="125" spans="1:31" ht="15" thickBot="1" x14ac:dyDescent="0.4">
      <c r="A125" s="34">
        <v>44292</v>
      </c>
      <c r="B125" s="35">
        <v>50</v>
      </c>
      <c r="C125" s="36">
        <v>0</v>
      </c>
      <c r="D125" s="35">
        <v>50</v>
      </c>
      <c r="E125" s="37">
        <v>0</v>
      </c>
      <c r="F125" s="35">
        <v>50</v>
      </c>
      <c r="G125" s="38">
        <v>0</v>
      </c>
      <c r="H125" s="35">
        <v>50</v>
      </c>
      <c r="I125" s="38">
        <v>0</v>
      </c>
      <c r="J125" s="35">
        <v>50</v>
      </c>
      <c r="K125" s="37">
        <v>0</v>
      </c>
      <c r="L125" s="35">
        <v>50</v>
      </c>
      <c r="M125" s="37">
        <v>0</v>
      </c>
      <c r="N125" s="35">
        <v>50</v>
      </c>
      <c r="O125" s="37">
        <v>0</v>
      </c>
      <c r="P125" s="35">
        <v>50</v>
      </c>
      <c r="Q125" s="40">
        <v>0</v>
      </c>
      <c r="R125" s="35">
        <v>50</v>
      </c>
      <c r="S125" s="40">
        <v>0</v>
      </c>
      <c r="T125" s="35">
        <v>50</v>
      </c>
      <c r="U125" s="40">
        <v>0</v>
      </c>
      <c r="V125" s="35">
        <v>50</v>
      </c>
      <c r="W125" s="40">
        <v>0</v>
      </c>
      <c r="X125" s="35">
        <v>50</v>
      </c>
      <c r="Y125" s="40">
        <v>0</v>
      </c>
      <c r="Z125" s="35">
        <v>50</v>
      </c>
      <c r="AA125" s="40">
        <v>0</v>
      </c>
      <c r="AB125" s="35">
        <v>50</v>
      </c>
      <c r="AC125" s="40">
        <v>0</v>
      </c>
      <c r="AD125" s="35">
        <v>50</v>
      </c>
      <c r="AE125" s="40">
        <v>0</v>
      </c>
    </row>
    <row r="126" spans="1:31" ht="15" thickBot="1" x14ac:dyDescent="0.4">
      <c r="A126" s="41" t="s">
        <v>139</v>
      </c>
      <c r="B126" s="340" t="s">
        <v>36</v>
      </c>
      <c r="C126" s="340"/>
      <c r="D126" s="340" t="s">
        <v>37</v>
      </c>
      <c r="E126" s="340"/>
      <c r="F126" s="340" t="s">
        <v>38</v>
      </c>
      <c r="G126" s="340"/>
      <c r="H126" s="340" t="s">
        <v>39</v>
      </c>
      <c r="I126" s="340"/>
      <c r="J126" s="340" t="s">
        <v>40</v>
      </c>
      <c r="K126" s="340"/>
      <c r="L126" s="340" t="s">
        <v>41</v>
      </c>
      <c r="M126" s="340"/>
      <c r="N126" s="340" t="s">
        <v>49</v>
      </c>
      <c r="O126" s="340"/>
      <c r="P126" s="340" t="s">
        <v>50</v>
      </c>
      <c r="Q126" s="340"/>
      <c r="R126" s="340" t="s">
        <v>50</v>
      </c>
      <c r="S126" s="340"/>
      <c r="T126" s="340" t="s">
        <v>50</v>
      </c>
      <c r="U126" s="340"/>
      <c r="V126" s="340" t="s">
        <v>50</v>
      </c>
      <c r="W126" s="340"/>
      <c r="X126" s="340" t="s">
        <v>50</v>
      </c>
      <c r="Y126" s="340"/>
      <c r="Z126" s="340" t="s">
        <v>50</v>
      </c>
      <c r="AA126" s="340"/>
      <c r="AB126" s="340" t="s">
        <v>50</v>
      </c>
      <c r="AC126" s="340"/>
      <c r="AD126" s="340" t="s">
        <v>50</v>
      </c>
      <c r="AE126" s="340"/>
    </row>
    <row r="127" spans="1:31" x14ac:dyDescent="0.35">
      <c r="A127" t="s">
        <v>140</v>
      </c>
      <c r="B127" s="2">
        <f>(B7-B129)</f>
        <v>0</v>
      </c>
      <c r="C127" s="29"/>
      <c r="D127" s="2">
        <f>(D7-D129)</f>
        <v>0</v>
      </c>
      <c r="E127" s="29"/>
      <c r="F127" s="30">
        <f>(F7-F129)</f>
        <v>0</v>
      </c>
      <c r="G127" s="30"/>
      <c r="H127" s="2">
        <f>(H7-H129)</f>
        <v>0</v>
      </c>
      <c r="I127" s="29"/>
      <c r="J127" s="30">
        <f>(J7-J129)</f>
        <v>0</v>
      </c>
      <c r="K127" s="30"/>
      <c r="L127" s="2">
        <f>(L7-L129)</f>
        <v>0</v>
      </c>
      <c r="M127" s="29"/>
      <c r="N127" s="30">
        <f>(N7-N129)</f>
        <v>0</v>
      </c>
      <c r="O127" s="30"/>
      <c r="P127" s="2">
        <f>(P7-P129)</f>
        <v>0</v>
      </c>
      <c r="Q127" s="29"/>
      <c r="R127" s="2">
        <f>(R7-R129)</f>
        <v>0</v>
      </c>
      <c r="S127" s="29"/>
      <c r="T127" s="2">
        <f>(T7-T129)</f>
        <v>0</v>
      </c>
      <c r="U127" s="29"/>
      <c r="V127" s="2">
        <f>(V7-V129)</f>
        <v>0</v>
      </c>
      <c r="W127" s="29"/>
      <c r="X127" s="2">
        <f>(X7-X129)</f>
        <v>0</v>
      </c>
      <c r="Y127" s="29"/>
      <c r="Z127" s="2">
        <f>(Z7-Z129)</f>
        <v>0</v>
      </c>
      <c r="AA127" s="29"/>
      <c r="AB127" s="2">
        <f>(AB7-AB129)</f>
        <v>0</v>
      </c>
      <c r="AC127" s="29"/>
      <c r="AD127" s="2">
        <f>(AD7-AD129)</f>
        <v>0</v>
      </c>
      <c r="AE127" s="29"/>
    </row>
    <row r="128" spans="1:31" x14ac:dyDescent="0.35">
      <c r="A128" t="s">
        <v>141</v>
      </c>
      <c r="B128" s="1"/>
      <c r="C128" s="45">
        <f>SUM(C7:C111)</f>
        <v>0</v>
      </c>
      <c r="D128" s="1"/>
      <c r="E128" s="45">
        <f>SUM(E7:E111)</f>
        <v>0</v>
      </c>
      <c r="F128" s="31"/>
      <c r="G128" s="31">
        <f>SUM(G7:G111)</f>
        <v>0</v>
      </c>
      <c r="H128" s="1"/>
      <c r="I128" s="45">
        <f>SUM(I7:I111)</f>
        <v>0</v>
      </c>
      <c r="J128" s="31"/>
      <c r="K128" s="31">
        <f>SUM(K7:K111)</f>
        <v>0</v>
      </c>
      <c r="L128" s="1"/>
      <c r="M128" s="45">
        <f>SUM(M7:M111)</f>
        <v>0</v>
      </c>
      <c r="N128" s="31"/>
      <c r="O128" s="31">
        <f>SUM(O7:O111)</f>
        <v>0</v>
      </c>
      <c r="P128" s="1"/>
      <c r="Q128" s="45">
        <f>SUM(Q7:Q111)</f>
        <v>0</v>
      </c>
      <c r="R128" s="1"/>
      <c r="S128" s="45">
        <f>SUM(S7:S111)</f>
        <v>0</v>
      </c>
      <c r="T128" s="1"/>
      <c r="U128" s="45">
        <f>SUM(U7:U111)</f>
        <v>0</v>
      </c>
      <c r="V128" s="1"/>
      <c r="W128" s="45">
        <f>SUM(W7:W111)</f>
        <v>0</v>
      </c>
      <c r="X128" s="1"/>
      <c r="Y128" s="45">
        <f>SUM(Y7:Y111)</f>
        <v>0</v>
      </c>
      <c r="Z128" s="1"/>
      <c r="AA128" s="45">
        <f>SUM(AA7:AA111)</f>
        <v>0</v>
      </c>
      <c r="AB128" s="1"/>
      <c r="AC128" s="45">
        <f>SUM(AC7:AC111)</f>
        <v>0</v>
      </c>
      <c r="AD128" s="1"/>
      <c r="AE128" s="45">
        <f>SUM(AE7:AE111)</f>
        <v>0</v>
      </c>
    </row>
    <row r="129" spans="1:31" ht="15" thickBot="1" x14ac:dyDescent="0.4">
      <c r="A129" t="s">
        <v>142</v>
      </c>
      <c r="B129" s="42">
        <f>B111</f>
        <v>50</v>
      </c>
      <c r="C129" s="43"/>
      <c r="D129" s="42">
        <f>D111</f>
        <v>50</v>
      </c>
      <c r="E129" s="43"/>
      <c r="F129" s="44">
        <f>F111</f>
        <v>50</v>
      </c>
      <c r="G129" s="44"/>
      <c r="H129" s="42">
        <f>H111</f>
        <v>50</v>
      </c>
      <c r="I129" s="43"/>
      <c r="J129" s="44">
        <f>J111</f>
        <v>50</v>
      </c>
      <c r="K129" s="44"/>
      <c r="L129" s="42">
        <f>L111</f>
        <v>50</v>
      </c>
      <c r="M129" s="43"/>
      <c r="N129" s="44">
        <f>N111</f>
        <v>50</v>
      </c>
      <c r="O129" s="44"/>
      <c r="P129" s="42">
        <f>P111</f>
        <v>50</v>
      </c>
      <c r="Q129" s="43"/>
      <c r="R129" s="42">
        <f>R111</f>
        <v>50</v>
      </c>
      <c r="S129" s="43"/>
      <c r="T129" s="42">
        <f>T111</f>
        <v>50</v>
      </c>
      <c r="U129" s="43"/>
      <c r="V129" s="42">
        <f>V111</f>
        <v>50</v>
      </c>
      <c r="W129" s="43"/>
      <c r="X129" s="42">
        <f>X111</f>
        <v>50</v>
      </c>
      <c r="Y129" s="43"/>
      <c r="Z129" s="42">
        <f>Z111</f>
        <v>50</v>
      </c>
      <c r="AA129" s="43"/>
      <c r="AB129" s="42">
        <f>AB111</f>
        <v>50</v>
      </c>
      <c r="AC129" s="43"/>
      <c r="AD129" s="42">
        <f>AD111</f>
        <v>50</v>
      </c>
      <c r="AE129" s="43"/>
    </row>
  </sheetData>
  <mergeCells count="35">
    <mergeCell ref="B4:G4"/>
    <mergeCell ref="H4:M4"/>
    <mergeCell ref="N4:S4"/>
    <mergeCell ref="T4:Y4"/>
    <mergeCell ref="Z4:AE4"/>
    <mergeCell ref="AD5:AE5"/>
    <mergeCell ref="AD126:AE126"/>
    <mergeCell ref="X5:Y5"/>
    <mergeCell ref="X126:Y126"/>
    <mergeCell ref="Z5:AA5"/>
    <mergeCell ref="Z126:AA126"/>
    <mergeCell ref="AB5:AC5"/>
    <mergeCell ref="AB126:AC126"/>
    <mergeCell ref="R5:S5"/>
    <mergeCell ref="R126:S126"/>
    <mergeCell ref="T5:U5"/>
    <mergeCell ref="T126:U126"/>
    <mergeCell ref="V5:W5"/>
    <mergeCell ref="V126:W126"/>
    <mergeCell ref="L5:M5"/>
    <mergeCell ref="N5:O5"/>
    <mergeCell ref="P5:Q5"/>
    <mergeCell ref="B5:C5"/>
    <mergeCell ref="D5:E5"/>
    <mergeCell ref="F5:G5"/>
    <mergeCell ref="H5:I5"/>
    <mergeCell ref="J5:K5"/>
    <mergeCell ref="L126:M126"/>
    <mergeCell ref="N126:O126"/>
    <mergeCell ref="P126:Q126"/>
    <mergeCell ref="B126:C126"/>
    <mergeCell ref="D126:E126"/>
    <mergeCell ref="F126:G126"/>
    <mergeCell ref="H126:I126"/>
    <mergeCell ref="J126:K12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9CBE4-0DC2-4D0E-B4CB-457FC0AD7DFF}">
  <dimension ref="A1:AU50"/>
  <sheetViews>
    <sheetView topLeftCell="A27" workbookViewId="0">
      <selection activeCell="A2" sqref="A2"/>
    </sheetView>
  </sheetViews>
  <sheetFormatPr defaultRowHeight="14.5" x14ac:dyDescent="0.35"/>
  <cols>
    <col min="2" max="2" width="11.81640625" bestFit="1" customWidth="1"/>
    <col min="4" max="7" width="11.81640625" bestFit="1" customWidth="1"/>
    <col min="10" max="14" width="11.81640625" bestFit="1" customWidth="1"/>
    <col min="38" max="40" width="9.26953125" bestFit="1" customWidth="1"/>
    <col min="43" max="44" width="9.26953125" bestFit="1" customWidth="1"/>
  </cols>
  <sheetData>
    <row r="1" spans="1:47" x14ac:dyDescent="0.35">
      <c r="A1" s="436" t="s">
        <v>143</v>
      </c>
    </row>
    <row r="2" spans="1:47" x14ac:dyDescent="0.35">
      <c r="A2" s="436" t="s">
        <v>154</v>
      </c>
    </row>
    <row r="3" spans="1:47" x14ac:dyDescent="0.35">
      <c r="A3" s="54" t="s">
        <v>152</v>
      </c>
    </row>
    <row r="4" spans="1:47" ht="15" thickBot="1" x14ac:dyDescent="0.4"/>
    <row r="5" spans="1:47" ht="15" thickBot="1" x14ac:dyDescent="0.4">
      <c r="C5" s="410" t="s">
        <v>46</v>
      </c>
      <c r="D5" s="411"/>
      <c r="E5" s="411"/>
      <c r="F5" s="411"/>
      <c r="G5" s="412"/>
      <c r="J5" s="410" t="s">
        <v>47</v>
      </c>
      <c r="K5" s="411"/>
      <c r="L5" s="411"/>
      <c r="M5" s="411"/>
      <c r="N5" s="412"/>
    </row>
    <row r="6" spans="1:47" ht="15" thickBot="1" x14ac:dyDescent="0.4">
      <c r="C6" s="427" t="s">
        <v>67</v>
      </c>
      <c r="D6" s="428" t="s">
        <v>144</v>
      </c>
      <c r="E6" s="428" t="s">
        <v>145</v>
      </c>
      <c r="F6" s="428" t="s">
        <v>146</v>
      </c>
      <c r="G6" s="429" t="s">
        <v>147</v>
      </c>
      <c r="J6" s="427" t="s">
        <v>67</v>
      </c>
      <c r="K6" s="428" t="s">
        <v>144</v>
      </c>
      <c r="L6" s="428" t="s">
        <v>145</v>
      </c>
      <c r="M6" s="428" t="s">
        <v>146</v>
      </c>
      <c r="N6" s="429" t="s">
        <v>147</v>
      </c>
    </row>
    <row r="7" spans="1:47" x14ac:dyDescent="0.35">
      <c r="C7" s="413">
        <v>1.8507215319999999</v>
      </c>
      <c r="D7" s="408">
        <v>2.3304609152246742</v>
      </c>
      <c r="E7" s="408">
        <v>2.0583853759695652</v>
      </c>
      <c r="F7" s="414">
        <v>2.353988212</v>
      </c>
      <c r="G7" s="409">
        <v>3.0714152313878875</v>
      </c>
      <c r="J7" s="418">
        <v>11.381982349999999</v>
      </c>
      <c r="K7" s="408">
        <v>12.663242450169472</v>
      </c>
      <c r="L7" s="408">
        <v>13.548577137073901</v>
      </c>
      <c r="M7" s="408">
        <v>12.704894510000001</v>
      </c>
      <c r="N7" s="409">
        <v>13.5384847752066</v>
      </c>
    </row>
    <row r="8" spans="1:47" x14ac:dyDescent="0.35">
      <c r="C8" s="401">
        <v>1.961032288</v>
      </c>
      <c r="D8" s="141">
        <v>2.1155798165203761</v>
      </c>
      <c r="E8" s="398">
        <v>2.0087244769999999</v>
      </c>
      <c r="F8" s="141">
        <v>2.357734748741148</v>
      </c>
      <c r="G8" s="400">
        <v>2.7468546460000001</v>
      </c>
      <c r="J8" s="399">
        <v>12.5310627956855</v>
      </c>
      <c r="K8" s="141">
        <v>13.198652047409903</v>
      </c>
      <c r="L8" s="141">
        <v>12.111019349999999</v>
      </c>
      <c r="M8" s="141">
        <v>13.140021780849349</v>
      </c>
      <c r="N8" s="400">
        <v>13.373621346200901</v>
      </c>
    </row>
    <row r="9" spans="1:47" x14ac:dyDescent="0.35">
      <c r="C9" s="399">
        <v>1.9636766386317368</v>
      </c>
      <c r="D9" s="141">
        <v>1.9703515405557124</v>
      </c>
      <c r="E9" s="141">
        <v>1.8358798825763305</v>
      </c>
      <c r="F9" s="398">
        <v>2.3465374614205405</v>
      </c>
      <c r="G9" s="400">
        <v>2.6445599469982684</v>
      </c>
      <c r="J9" s="399">
        <v>11.7400661803392</v>
      </c>
      <c r="K9" s="141">
        <v>12.2559760363786</v>
      </c>
      <c r="L9" s="141">
        <v>13.142116136928717</v>
      </c>
      <c r="M9" s="141">
        <v>12.747580518268069</v>
      </c>
      <c r="N9" s="400">
        <v>14.179215956042075</v>
      </c>
    </row>
    <row r="10" spans="1:47" x14ac:dyDescent="0.35">
      <c r="B10" s="419" t="s">
        <v>29</v>
      </c>
      <c r="C10" s="420">
        <f>AVERAGE(C7:C9)</f>
        <v>1.925143486210579</v>
      </c>
      <c r="D10" s="421">
        <f>AVERAGE(D7:D9)</f>
        <v>2.1387974241002543</v>
      </c>
      <c r="E10" s="421">
        <f>AVERAGE(E7:E9)</f>
        <v>1.9676632451819653</v>
      </c>
      <c r="F10" s="421">
        <f t="shared" ref="F10" si="0">AVERAGE(F7:F9)</f>
        <v>2.352753474053896</v>
      </c>
      <c r="G10" s="422">
        <f>AVERAGE(G7:G9)</f>
        <v>2.8209432747953849</v>
      </c>
      <c r="H10" s="419"/>
      <c r="I10" s="419" t="s">
        <v>29</v>
      </c>
      <c r="J10" s="420">
        <f>AVERAGE(J7:J9)</f>
        <v>11.884370442008233</v>
      </c>
      <c r="K10" s="421">
        <f>AVERAGE(K7:K9)</f>
        <v>12.705956844652659</v>
      </c>
      <c r="L10" s="421">
        <f>AVERAGE(L7:L9)</f>
        <v>12.933904208000873</v>
      </c>
      <c r="M10" s="421">
        <f t="shared" ref="M10" si="1">AVERAGE(M7:M9)</f>
        <v>12.86416560303914</v>
      </c>
      <c r="N10" s="422">
        <f>AVERAGE(N7:N9)</f>
        <v>13.697107359149859</v>
      </c>
    </row>
    <row r="11" spans="1:47" ht="15" thickBot="1" x14ac:dyDescent="0.4">
      <c r="B11" s="419" t="s">
        <v>48</v>
      </c>
      <c r="C11" s="423">
        <f>STDEV(C7:C9)</f>
        <v>6.4464863289679195E-2</v>
      </c>
      <c r="D11" s="424">
        <f>STDEV(D7:D9)</f>
        <v>0.18117390377043158</v>
      </c>
      <c r="E11" s="424">
        <f>STDEV(E7:E9)</f>
        <v>0.11679765501221541</v>
      </c>
      <c r="F11" s="424">
        <f t="shared" ref="F11" si="2">STDEV(F7:F9)</f>
        <v>5.6998459787717479E-3</v>
      </c>
      <c r="G11" s="425">
        <f>STDEV(G7:G9)</f>
        <v>0.22286364023864672</v>
      </c>
      <c r="H11" s="419"/>
      <c r="I11" s="419" t="s">
        <v>48</v>
      </c>
      <c r="J11" s="423">
        <f>STDEV(J7:J9)</f>
        <v>0.58797470831327492</v>
      </c>
      <c r="K11" s="424">
        <f>STDEV(K7:K9)</f>
        <v>0.47278737828491263</v>
      </c>
      <c r="L11" s="424">
        <f>STDEV(L7:L9)</f>
        <v>0.74105145118614624</v>
      </c>
      <c r="M11" s="424">
        <f t="shared" ref="M11" si="3">STDEV(M7:M9)</f>
        <v>0.23984994674276802</v>
      </c>
      <c r="N11" s="425">
        <f>STDEV(N7:N9)</f>
        <v>0.42557785651266622</v>
      </c>
    </row>
    <row r="12" spans="1:47" x14ac:dyDescent="0.35">
      <c r="B12" s="419"/>
      <c r="C12" s="426"/>
      <c r="D12" s="426"/>
      <c r="E12" s="426"/>
      <c r="F12" s="426"/>
      <c r="G12" s="426"/>
      <c r="H12" s="419"/>
      <c r="I12" s="419"/>
      <c r="J12" s="426"/>
      <c r="K12" s="426"/>
      <c r="L12" s="426"/>
      <c r="M12" s="426"/>
      <c r="N12" s="426"/>
    </row>
    <row r="13" spans="1:47" ht="15" thickBot="1" x14ac:dyDescent="0.4"/>
    <row r="14" spans="1:47" ht="15" thickBot="1" x14ac:dyDescent="0.4">
      <c r="B14" s="312" t="s">
        <v>36</v>
      </c>
      <c r="C14" s="313"/>
      <c r="D14" s="313"/>
      <c r="E14" s="313"/>
      <c r="F14" s="313"/>
      <c r="G14" s="314"/>
      <c r="H14" s="278"/>
      <c r="I14" s="278"/>
      <c r="J14" s="312" t="s">
        <v>37</v>
      </c>
      <c r="K14" s="313"/>
      <c r="L14" s="313"/>
      <c r="M14" s="313"/>
      <c r="N14" s="313"/>
      <c r="O14" s="314"/>
      <c r="P14" s="278"/>
      <c r="Q14" s="278"/>
      <c r="R14" s="312" t="s">
        <v>38</v>
      </c>
      <c r="S14" s="313"/>
      <c r="T14" s="313"/>
      <c r="U14" s="313"/>
      <c r="V14" s="313"/>
      <c r="W14" s="314"/>
      <c r="X14" s="278"/>
      <c r="Y14" s="278"/>
      <c r="Z14" s="312" t="s">
        <v>39</v>
      </c>
      <c r="AA14" s="313"/>
      <c r="AB14" s="313"/>
      <c r="AC14" s="313"/>
      <c r="AD14" s="313"/>
      <c r="AE14" s="314"/>
      <c r="AF14" s="278"/>
      <c r="AG14" s="278"/>
      <c r="AH14" s="312" t="s">
        <v>40</v>
      </c>
      <c r="AI14" s="313"/>
      <c r="AJ14" s="313"/>
      <c r="AK14" s="313"/>
      <c r="AL14" s="313"/>
      <c r="AM14" s="314"/>
      <c r="AN14" s="278"/>
      <c r="AO14" s="278"/>
      <c r="AP14" s="312" t="s">
        <v>41</v>
      </c>
      <c r="AQ14" s="313"/>
      <c r="AR14" s="313"/>
      <c r="AS14" s="313"/>
      <c r="AT14" s="313"/>
      <c r="AU14" s="314"/>
    </row>
    <row r="15" spans="1:47" x14ac:dyDescent="0.35">
      <c r="B15" s="289" t="s">
        <v>42</v>
      </c>
      <c r="C15" t="s">
        <v>43</v>
      </c>
      <c r="D15" t="s">
        <v>44</v>
      </c>
      <c r="E15" s="302" t="s">
        <v>45</v>
      </c>
      <c r="F15" s="2" t="s">
        <v>46</v>
      </c>
      <c r="G15" s="29" t="s">
        <v>47</v>
      </c>
      <c r="J15" s="2" t="s">
        <v>42</v>
      </c>
      <c r="K15" s="30" t="s">
        <v>43</v>
      </c>
      <c r="L15" s="30" t="s">
        <v>44</v>
      </c>
      <c r="M15" s="29" t="s">
        <v>45</v>
      </c>
      <c r="N15" s="2" t="s">
        <v>46</v>
      </c>
      <c r="O15" s="29" t="s">
        <v>47</v>
      </c>
      <c r="R15" s="2" t="s">
        <v>42</v>
      </c>
      <c r="S15" s="30" t="s">
        <v>43</v>
      </c>
      <c r="T15" s="30" t="s">
        <v>44</v>
      </c>
      <c r="U15" s="29" t="s">
        <v>45</v>
      </c>
      <c r="V15" s="30" t="s">
        <v>46</v>
      </c>
      <c r="W15" s="29" t="s">
        <v>47</v>
      </c>
      <c r="Z15" s="2" t="s">
        <v>42</v>
      </c>
      <c r="AA15" s="30" t="s">
        <v>43</v>
      </c>
      <c r="AB15" s="30" t="s">
        <v>44</v>
      </c>
      <c r="AC15" s="29" t="s">
        <v>45</v>
      </c>
      <c r="AD15" s="30" t="s">
        <v>46</v>
      </c>
      <c r="AE15" s="29" t="s">
        <v>47</v>
      </c>
      <c r="AH15" s="2" t="s">
        <v>42</v>
      </c>
      <c r="AI15" s="30" t="s">
        <v>43</v>
      </c>
      <c r="AJ15" s="30" t="s">
        <v>44</v>
      </c>
      <c r="AK15" s="29" t="s">
        <v>45</v>
      </c>
      <c r="AL15" s="30" t="s">
        <v>46</v>
      </c>
      <c r="AM15" s="29" t="s">
        <v>47</v>
      </c>
      <c r="AP15" s="2" t="s">
        <v>42</v>
      </c>
      <c r="AQ15" s="30" t="s">
        <v>43</v>
      </c>
      <c r="AR15" s="30" t="s">
        <v>44</v>
      </c>
      <c r="AS15" s="29" t="s">
        <v>45</v>
      </c>
      <c r="AT15" s="30" t="s">
        <v>46</v>
      </c>
      <c r="AU15" s="29" t="s">
        <v>47</v>
      </c>
    </row>
    <row r="16" spans="1:47" x14ac:dyDescent="0.35">
      <c r="B16" s="289">
        <v>193.39</v>
      </c>
      <c r="C16">
        <v>29.76</v>
      </c>
      <c r="D16">
        <v>4.5999999999999996</v>
      </c>
      <c r="E16" s="302">
        <v>15.19</v>
      </c>
      <c r="F16" s="289">
        <f>D16/B16*100</f>
        <v>2.378613165106779</v>
      </c>
      <c r="G16" s="302">
        <f>C16/B16*100</f>
        <v>15.388592998603858</v>
      </c>
      <c r="J16" s="289">
        <v>242.12</v>
      </c>
      <c r="K16">
        <v>33.619999999999997</v>
      </c>
      <c r="L16">
        <v>5.52</v>
      </c>
      <c r="M16" s="302">
        <v>17.84</v>
      </c>
      <c r="N16" s="289">
        <f>L16/J16*100</f>
        <v>2.279861225838427</v>
      </c>
      <c r="O16" s="302">
        <f>K16/J16*100</f>
        <v>13.885676524037665</v>
      </c>
      <c r="R16" s="289">
        <v>243.61</v>
      </c>
      <c r="S16">
        <v>24.6</v>
      </c>
      <c r="T16">
        <v>4.58</v>
      </c>
      <c r="U16" s="302">
        <v>12.25</v>
      </c>
      <c r="V16">
        <f>T16/R16*100</f>
        <v>1.8800541849677763</v>
      </c>
      <c r="W16" s="302">
        <f>S16/R16*100</f>
        <v>10.098107631049629</v>
      </c>
      <c r="Z16" s="289">
        <v>240.5</v>
      </c>
      <c r="AA16">
        <v>29.51</v>
      </c>
      <c r="AB16">
        <v>9.25</v>
      </c>
      <c r="AC16" s="302">
        <v>16.510000000000002</v>
      </c>
      <c r="AD16">
        <f>AB16/Z16*100</f>
        <v>3.8461538461538463</v>
      </c>
      <c r="AE16" s="302">
        <f>AA16/Z16*100</f>
        <v>12.270270270270272</v>
      </c>
      <c r="AH16" s="289">
        <v>229.49</v>
      </c>
      <c r="AI16">
        <v>33.869999999999997</v>
      </c>
      <c r="AJ16">
        <v>7.45</v>
      </c>
      <c r="AK16" s="302">
        <v>16.829999999999998</v>
      </c>
      <c r="AL16">
        <f>AJ16/AH16*100</f>
        <v>3.2463288160704171</v>
      </c>
      <c r="AM16" s="302">
        <f>AI16/AH16*100</f>
        <v>14.758813020175168</v>
      </c>
      <c r="AP16" s="289">
        <v>310.49</v>
      </c>
      <c r="AQ16">
        <v>43.78</v>
      </c>
      <c r="AR16">
        <v>6.2</v>
      </c>
      <c r="AS16" s="302">
        <v>28.87</v>
      </c>
      <c r="AT16">
        <f>AR16/AP16*100</f>
        <v>1.9968436986698443</v>
      </c>
      <c r="AU16" s="302">
        <f>AQ16/AP16*100</f>
        <v>14.100293085123514</v>
      </c>
    </row>
    <row r="17" spans="1:47" x14ac:dyDescent="0.35">
      <c r="B17" s="289">
        <v>254.42</v>
      </c>
      <c r="C17">
        <v>31.84</v>
      </c>
      <c r="D17">
        <v>4.62</v>
      </c>
      <c r="E17" s="302">
        <v>16.77</v>
      </c>
      <c r="F17" s="289">
        <f t="shared" ref="F17:F20" si="4">D17/B17*100</f>
        <v>1.8158949768099995</v>
      </c>
      <c r="G17" s="302">
        <f t="shared" ref="G17:G20" si="5">C17/B17*100</f>
        <v>12.514739407279302</v>
      </c>
      <c r="J17" s="289">
        <v>234.22</v>
      </c>
      <c r="K17">
        <v>25.2</v>
      </c>
      <c r="L17">
        <v>5.08</v>
      </c>
      <c r="M17" s="302">
        <v>13.51</v>
      </c>
      <c r="N17" s="289">
        <f t="shared" ref="N17:N20" si="6">L17/J17*100</f>
        <v>2.1689010332166343</v>
      </c>
      <c r="O17" s="302">
        <f t="shared" ref="O17:O20" si="7">K17/J17*100</f>
        <v>10.759115361625822</v>
      </c>
      <c r="R17" s="289">
        <v>226.52</v>
      </c>
      <c r="S17">
        <v>28.61</v>
      </c>
      <c r="T17">
        <v>3.59</v>
      </c>
      <c r="U17" s="302">
        <v>13.3</v>
      </c>
      <c r="V17">
        <f t="shared" ref="V17:V20" si="8">T17/R17*100</f>
        <v>1.5848490199540877</v>
      </c>
      <c r="W17" s="302">
        <f t="shared" ref="W17:W20" si="9">S17/R17*100</f>
        <v>12.630231326152217</v>
      </c>
      <c r="Z17" s="289">
        <v>189.66</v>
      </c>
      <c r="AA17">
        <v>29.74</v>
      </c>
      <c r="AB17">
        <v>5.83</v>
      </c>
      <c r="AC17" s="302">
        <v>17.260000000000002</v>
      </c>
      <c r="AD17">
        <f t="shared" ref="AD17:AD20" si="10">AB17/Z17*100</f>
        <v>3.0739217547189708</v>
      </c>
      <c r="AE17" s="302">
        <f t="shared" ref="AE17:AE20" si="11">AA17/Z17*100</f>
        <v>15.680691764209637</v>
      </c>
      <c r="AH17" s="289">
        <v>232.03</v>
      </c>
      <c r="AI17">
        <v>31.5</v>
      </c>
      <c r="AJ17">
        <v>4.7</v>
      </c>
      <c r="AK17" s="302">
        <v>18.71</v>
      </c>
      <c r="AL17">
        <f t="shared" ref="AL17:AL20" si="12">AJ17/AH17*100</f>
        <v>2.0256001379132011</v>
      </c>
      <c r="AM17" s="302">
        <f t="shared" ref="AM17:AM20" si="13">AI17/AH17*100</f>
        <v>13.575830711545922</v>
      </c>
      <c r="AP17" s="289">
        <v>244.96</v>
      </c>
      <c r="AQ17">
        <v>28.32</v>
      </c>
      <c r="AR17">
        <v>6.05</v>
      </c>
      <c r="AS17" s="302">
        <v>11.77</v>
      </c>
      <c r="AT17">
        <f t="shared" ref="AT17:AT20" si="14">AR17/AP17*100</f>
        <v>2.469790986283475</v>
      </c>
      <c r="AU17" s="302">
        <f t="shared" ref="AU17:AU20" si="15">AQ17/AP17*100</f>
        <v>11.561071195297192</v>
      </c>
    </row>
    <row r="18" spans="1:47" x14ac:dyDescent="0.35">
      <c r="B18" s="289">
        <v>197.29</v>
      </c>
      <c r="C18">
        <v>28.6</v>
      </c>
      <c r="D18">
        <v>3.32</v>
      </c>
      <c r="E18" s="302">
        <v>12.5</v>
      </c>
      <c r="F18" s="289">
        <f t="shared" si="4"/>
        <v>1.6828019666480816</v>
      </c>
      <c r="G18" s="302">
        <f t="shared" si="5"/>
        <v>14.496426580161184</v>
      </c>
      <c r="J18" s="289">
        <v>298.61</v>
      </c>
      <c r="K18">
        <v>41.21</v>
      </c>
      <c r="L18">
        <v>7.49</v>
      </c>
      <c r="M18" s="302">
        <v>28.3</v>
      </c>
      <c r="N18" s="289">
        <f t="shared" si="6"/>
        <v>2.5082884029335921</v>
      </c>
      <c r="O18" s="302">
        <f t="shared" si="7"/>
        <v>13.800609490639964</v>
      </c>
      <c r="R18" s="289">
        <v>285.93</v>
      </c>
      <c r="S18">
        <v>31.44</v>
      </c>
      <c r="T18">
        <v>4.62</v>
      </c>
      <c r="U18" s="302">
        <v>17.579999999999998</v>
      </c>
      <c r="V18">
        <f t="shared" si="8"/>
        <v>1.6157800860350437</v>
      </c>
      <c r="W18" s="302">
        <f t="shared" si="9"/>
        <v>10.995698247822894</v>
      </c>
      <c r="Z18" s="289">
        <v>215.78</v>
      </c>
      <c r="AA18">
        <v>29.41</v>
      </c>
      <c r="AB18">
        <v>5.77</v>
      </c>
      <c r="AC18" s="302">
        <v>15.29</v>
      </c>
      <c r="AD18">
        <f t="shared" si="10"/>
        <v>2.6740198350171469</v>
      </c>
      <c r="AE18" s="302">
        <f t="shared" si="11"/>
        <v>13.629622763926221</v>
      </c>
      <c r="AH18" s="289">
        <v>223.94</v>
      </c>
      <c r="AI18">
        <v>34.6</v>
      </c>
      <c r="AJ18">
        <v>6.05</v>
      </c>
      <c r="AK18" s="302">
        <v>19.940000000000001</v>
      </c>
      <c r="AL18">
        <f t="shared" si="12"/>
        <v>2.7016165044208269</v>
      </c>
      <c r="AM18" s="302">
        <f t="shared" si="13"/>
        <v>15.450567116191838</v>
      </c>
      <c r="AP18" s="289">
        <v>241.55</v>
      </c>
      <c r="AQ18">
        <v>29.86</v>
      </c>
      <c r="AR18">
        <v>4.3899999999999997</v>
      </c>
      <c r="AS18" s="302">
        <v>18.670000000000002</v>
      </c>
      <c r="AT18">
        <f t="shared" si="14"/>
        <v>1.8174291037052366</v>
      </c>
      <c r="AU18" s="302">
        <f t="shared" si="15"/>
        <v>12.361829848892567</v>
      </c>
    </row>
    <row r="19" spans="1:47" x14ac:dyDescent="0.35">
      <c r="B19" s="289">
        <v>295.97000000000003</v>
      </c>
      <c r="C19">
        <v>37.53</v>
      </c>
      <c r="D19">
        <v>6.21</v>
      </c>
      <c r="E19" s="302">
        <v>21.62</v>
      </c>
      <c r="F19" s="289">
        <f t="shared" si="4"/>
        <v>2.098185626921647</v>
      </c>
      <c r="G19" s="302">
        <f t="shared" si="5"/>
        <v>12.680339223569955</v>
      </c>
      <c r="J19" s="289">
        <v>179.95</v>
      </c>
      <c r="K19">
        <v>14.1</v>
      </c>
      <c r="L19">
        <v>3.81</v>
      </c>
      <c r="M19" s="302">
        <v>4.6399999999999997</v>
      </c>
      <c r="N19" s="289">
        <f t="shared" si="6"/>
        <v>2.1172547929980552</v>
      </c>
      <c r="O19" s="302">
        <f t="shared" si="7"/>
        <v>7.8355098638510698</v>
      </c>
      <c r="R19" s="289">
        <v>239.19</v>
      </c>
      <c r="S19">
        <v>27.12</v>
      </c>
      <c r="T19">
        <v>5.82</v>
      </c>
      <c r="U19" s="302">
        <v>13.77</v>
      </c>
      <c r="V19">
        <f t="shared" si="8"/>
        <v>2.4332120908064718</v>
      </c>
      <c r="W19" s="302">
        <f t="shared" si="9"/>
        <v>11.338266649943559</v>
      </c>
      <c r="Z19" s="289">
        <v>197.42</v>
      </c>
      <c r="AA19">
        <v>26.03</v>
      </c>
      <c r="AB19">
        <v>6.77</v>
      </c>
      <c r="AC19" s="302">
        <v>12.14</v>
      </c>
      <c r="AD19">
        <f t="shared" si="10"/>
        <v>3.4292371593556887</v>
      </c>
      <c r="AE19" s="302">
        <f t="shared" si="11"/>
        <v>13.185087630432582</v>
      </c>
      <c r="AH19" s="289">
        <v>176.85</v>
      </c>
      <c r="AI19">
        <v>15.47</v>
      </c>
      <c r="AJ19">
        <v>3.06</v>
      </c>
      <c r="AK19" s="302">
        <v>7.72</v>
      </c>
      <c r="AL19">
        <f t="shared" si="12"/>
        <v>1.7302798982188297</v>
      </c>
      <c r="AM19" s="302">
        <f t="shared" si="13"/>
        <v>8.747526152106305</v>
      </c>
      <c r="AP19" s="289">
        <v>246.53</v>
      </c>
      <c r="AQ19">
        <v>22.92</v>
      </c>
      <c r="AR19">
        <v>4.58</v>
      </c>
      <c r="AS19" s="302">
        <v>12.64</v>
      </c>
      <c r="AT19">
        <f t="shared" si="14"/>
        <v>1.8577860706607714</v>
      </c>
      <c r="AU19" s="302">
        <f t="shared" si="15"/>
        <v>9.2970429562325076</v>
      </c>
    </row>
    <row r="20" spans="1:47" ht="15" thickBot="1" x14ac:dyDescent="0.4">
      <c r="B20" s="42">
        <v>180.45</v>
      </c>
      <c r="C20" s="44">
        <v>22.85</v>
      </c>
      <c r="D20" s="44">
        <v>4.18</v>
      </c>
      <c r="E20" s="43">
        <v>13.27</v>
      </c>
      <c r="F20" s="42">
        <f t="shared" si="4"/>
        <v>2.3164311443613186</v>
      </c>
      <c r="G20" s="43">
        <f t="shared" si="5"/>
        <v>12.662787475755058</v>
      </c>
      <c r="J20" s="42">
        <v>273.08</v>
      </c>
      <c r="K20" s="44">
        <v>46.52</v>
      </c>
      <c r="L20" s="44">
        <v>7.04</v>
      </c>
      <c r="M20" s="43">
        <v>31.78</v>
      </c>
      <c r="N20" s="42">
        <f t="shared" si="6"/>
        <v>2.5779991211366635</v>
      </c>
      <c r="O20" s="43">
        <f t="shared" si="7"/>
        <v>17.035301010692837</v>
      </c>
      <c r="R20" s="42">
        <v>239.12</v>
      </c>
      <c r="S20" s="44">
        <v>28.33</v>
      </c>
      <c r="T20" s="44">
        <v>4.16</v>
      </c>
      <c r="U20" s="43">
        <v>14.77</v>
      </c>
      <c r="V20">
        <f t="shared" si="8"/>
        <v>1.7397122783539647</v>
      </c>
      <c r="W20" s="302">
        <f t="shared" si="9"/>
        <v>11.847607895617262</v>
      </c>
      <c r="Z20" s="42">
        <v>219.39</v>
      </c>
      <c r="AA20" s="44">
        <v>28.36</v>
      </c>
      <c r="AB20" s="44">
        <v>5.12</v>
      </c>
      <c r="AC20" s="43">
        <v>16.91</v>
      </c>
      <c r="AD20">
        <f t="shared" si="10"/>
        <v>2.3337435616937876</v>
      </c>
      <c r="AE20" s="302">
        <f t="shared" si="11"/>
        <v>12.926751447194496</v>
      </c>
      <c r="AH20" s="42">
        <v>229.9</v>
      </c>
      <c r="AI20" s="44">
        <v>25.27</v>
      </c>
      <c r="AJ20" s="44">
        <v>4.75</v>
      </c>
      <c r="AK20" s="43">
        <v>10.59</v>
      </c>
      <c r="AL20">
        <f t="shared" si="12"/>
        <v>2.0661157024793391</v>
      </c>
      <c r="AM20" s="302">
        <f t="shared" si="13"/>
        <v>10.991735537190083</v>
      </c>
      <c r="AP20" s="42">
        <v>270.8</v>
      </c>
      <c r="AQ20" s="44">
        <v>35.840000000000003</v>
      </c>
      <c r="AR20" s="44">
        <v>5.15</v>
      </c>
      <c r="AS20" s="43">
        <v>24.37</v>
      </c>
      <c r="AT20">
        <f t="shared" si="14"/>
        <v>1.9017725258493354</v>
      </c>
      <c r="AU20" s="302">
        <f t="shared" si="15"/>
        <v>13.234859675036928</v>
      </c>
    </row>
    <row r="21" spans="1:47" x14ac:dyDescent="0.35">
      <c r="A21" t="s">
        <v>29</v>
      </c>
      <c r="B21" s="2">
        <f t="shared" ref="B21:G21" si="16">AVERAGE(B16:B20)</f>
        <v>224.304</v>
      </c>
      <c r="C21" s="30">
        <f t="shared" si="16"/>
        <v>30.116000000000003</v>
      </c>
      <c r="D21" s="30">
        <f t="shared" si="16"/>
        <v>4.5860000000000003</v>
      </c>
      <c r="E21" s="30">
        <f t="shared" si="16"/>
        <v>15.87</v>
      </c>
      <c r="F21" s="30">
        <f t="shared" si="16"/>
        <v>2.0583853759695652</v>
      </c>
      <c r="G21" s="29">
        <f t="shared" si="16"/>
        <v>13.548577137073872</v>
      </c>
      <c r="I21" t="s">
        <v>29</v>
      </c>
      <c r="J21" s="2">
        <f t="shared" ref="J21:O21" si="17">AVERAGE(J16:J20)</f>
        <v>245.596</v>
      </c>
      <c r="K21" s="30">
        <f t="shared" si="17"/>
        <v>32.130000000000003</v>
      </c>
      <c r="L21" s="30">
        <f t="shared" si="17"/>
        <v>5.7879999999999994</v>
      </c>
      <c r="M21" s="30">
        <f t="shared" si="17"/>
        <v>19.214000000000002</v>
      </c>
      <c r="N21" s="30">
        <f t="shared" si="17"/>
        <v>2.3304609152246742</v>
      </c>
      <c r="O21" s="29">
        <f t="shared" si="17"/>
        <v>12.663242450169472</v>
      </c>
      <c r="Q21" t="s">
        <v>29</v>
      </c>
      <c r="R21" s="2">
        <f t="shared" ref="R21:W21" si="18">AVERAGE(R16:R20)</f>
        <v>246.87399999999997</v>
      </c>
      <c r="S21" s="30">
        <f t="shared" si="18"/>
        <v>28.020000000000003</v>
      </c>
      <c r="T21" s="30">
        <f t="shared" si="18"/>
        <v>4.5540000000000003</v>
      </c>
      <c r="U21" s="30">
        <f t="shared" si="18"/>
        <v>14.333999999999998</v>
      </c>
      <c r="V21" s="30">
        <f t="shared" si="18"/>
        <v>1.8507215320234689</v>
      </c>
      <c r="W21" s="29">
        <f t="shared" si="18"/>
        <v>11.381982350117113</v>
      </c>
      <c r="Y21" t="s">
        <v>29</v>
      </c>
      <c r="Z21" s="2">
        <f t="shared" ref="Z21:AE21" si="19">AVERAGE(Z16:Z20)</f>
        <v>212.55</v>
      </c>
      <c r="AA21" s="30">
        <f t="shared" si="19"/>
        <v>28.610000000000003</v>
      </c>
      <c r="AB21" s="30">
        <f t="shared" si="19"/>
        <v>6.548</v>
      </c>
      <c r="AC21" s="30">
        <f t="shared" si="19"/>
        <v>15.622</v>
      </c>
      <c r="AD21" s="30">
        <f t="shared" si="19"/>
        <v>3.0714152313878875</v>
      </c>
      <c r="AE21" s="29">
        <f t="shared" si="19"/>
        <v>13.538484775206641</v>
      </c>
      <c r="AG21" t="s">
        <v>29</v>
      </c>
      <c r="AH21" s="2">
        <f t="shared" ref="AH21:AM21" si="20">AVERAGE(AH16:AH20)</f>
        <v>218.44200000000001</v>
      </c>
      <c r="AI21" s="30">
        <f t="shared" si="20"/>
        <v>28.142000000000003</v>
      </c>
      <c r="AJ21" s="30">
        <f t="shared" si="20"/>
        <v>5.202</v>
      </c>
      <c r="AK21" s="30">
        <f t="shared" si="20"/>
        <v>14.758000000000001</v>
      </c>
      <c r="AL21" s="30">
        <f t="shared" si="20"/>
        <v>2.3539882118205226</v>
      </c>
      <c r="AM21" s="29">
        <f t="shared" si="20"/>
        <v>12.704894507441862</v>
      </c>
      <c r="AO21" t="s">
        <v>29</v>
      </c>
      <c r="AP21" s="2">
        <f t="shared" ref="AP21:AU21" si="21">AVERAGE(AP16:AP20)</f>
        <v>262.86599999999999</v>
      </c>
      <c r="AQ21" s="30">
        <f t="shared" si="21"/>
        <v>32.143999999999998</v>
      </c>
      <c r="AR21" s="30">
        <f t="shared" si="21"/>
        <v>5.2739999999999991</v>
      </c>
      <c r="AS21" s="30">
        <f t="shared" si="21"/>
        <v>19.264000000000003</v>
      </c>
      <c r="AT21" s="30">
        <f t="shared" si="21"/>
        <v>2.0087244770337329</v>
      </c>
      <c r="AU21" s="29">
        <f t="shared" si="21"/>
        <v>12.111019352116543</v>
      </c>
    </row>
    <row r="22" spans="1:47" ht="15" thickBot="1" x14ac:dyDescent="0.4">
      <c r="A22" t="s">
        <v>48</v>
      </c>
      <c r="B22" s="42">
        <f>STDEV(B16:B20)</f>
        <v>49.121263013078114</v>
      </c>
      <c r="C22" s="44">
        <f t="shared" ref="C22:G22" si="22">STDEV(C16:C20)</f>
        <v>5.3188184778200451</v>
      </c>
      <c r="D22" s="44">
        <f t="shared" si="22"/>
        <v>1.0495618133297318</v>
      </c>
      <c r="E22" s="44">
        <f t="shared" si="22"/>
        <v>3.6211807466626227</v>
      </c>
      <c r="F22" s="44">
        <f>STDEV(F16:F20)</f>
        <v>0.30437723573657982</v>
      </c>
      <c r="G22" s="43">
        <f t="shared" si="22"/>
        <v>1.3125697874336615</v>
      </c>
      <c r="I22" t="s">
        <v>48</v>
      </c>
      <c r="J22" s="42">
        <f t="shared" ref="J22:O22" si="23">STDEV(J16:J20)</f>
        <v>44.768146376636835</v>
      </c>
      <c r="K22" s="44">
        <f t="shared" si="23"/>
        <v>12.892288392678779</v>
      </c>
      <c r="L22" s="44">
        <f t="shared" si="23"/>
        <v>1.4958175022374918</v>
      </c>
      <c r="M22" s="44">
        <f t="shared" si="23"/>
        <v>11.037263247743979</v>
      </c>
      <c r="N22" s="44">
        <f t="shared" si="23"/>
        <v>0.20433829386971269</v>
      </c>
      <c r="O22" s="43">
        <f t="shared" si="23"/>
        <v>3.4941217351673148</v>
      </c>
      <c r="Q22" t="s">
        <v>48</v>
      </c>
      <c r="R22" s="42">
        <f>STDEV(R16:R20)</f>
        <v>22.745760703920194</v>
      </c>
      <c r="S22" s="44">
        <f t="shared" ref="S22:U22" si="24">STDEV(S16:S20)</f>
        <v>2.4822872517095997</v>
      </c>
      <c r="T22" s="44">
        <f t="shared" si="24"/>
        <v>0.82041452936914694</v>
      </c>
      <c r="U22" s="44">
        <f t="shared" si="24"/>
        <v>2.0283564775453247</v>
      </c>
      <c r="V22" s="44">
        <f>STDEV(V16:V20)</f>
        <v>0.34581945640664941</v>
      </c>
      <c r="W22" s="43">
        <f>STDEV(W16:W20)</f>
        <v>0.94530331364892106</v>
      </c>
      <c r="Y22" t="s">
        <v>48</v>
      </c>
      <c r="Z22" s="42">
        <f>STDEV(Z16:Z20)</f>
        <v>19.9454882116232</v>
      </c>
      <c r="AA22" s="44">
        <f t="shared" ref="AA22:AC22" si="25">STDEV(AA16:AA20)</f>
        <v>1.5367010119083016</v>
      </c>
      <c r="AB22" s="44">
        <f t="shared" si="25"/>
        <v>1.6209626769299748</v>
      </c>
      <c r="AC22" s="44">
        <f t="shared" si="25"/>
        <v>2.0835714530584277</v>
      </c>
      <c r="AD22" s="44">
        <f>STDEV(AD16:AD20)</f>
        <v>0.59798522752013594</v>
      </c>
      <c r="AE22" s="43">
        <f>STDEV(AE16:AE20)</f>
        <v>1.2946845324042653</v>
      </c>
      <c r="AG22" t="s">
        <v>48</v>
      </c>
      <c r="AH22" s="42">
        <f>STDEV(AH16:AH20)</f>
        <v>23.441951070676694</v>
      </c>
      <c r="AI22" s="44">
        <f t="shared" ref="AI22:AK22" si="26">STDEV(AI16:AI20)</f>
        <v>7.9784064825001195</v>
      </c>
      <c r="AJ22" s="44">
        <f t="shared" si="26"/>
        <v>1.644466478831359</v>
      </c>
      <c r="AK22" s="44">
        <f t="shared" si="26"/>
        <v>5.3308132587814416</v>
      </c>
      <c r="AL22" s="44">
        <f>STDEV(AL16:AL20)</f>
        <v>0.61172676763896949</v>
      </c>
      <c r="AM22" s="43">
        <f>STDEV(AM16:AM20)</f>
        <v>2.7888845064009464</v>
      </c>
      <c r="AO22" t="s">
        <v>48</v>
      </c>
      <c r="AP22" s="42">
        <f>STDEV(AP16:AP20)</f>
        <v>29.038144396638021</v>
      </c>
      <c r="AQ22" s="44">
        <f t="shared" ref="AQ22:AS22" si="27">STDEV(AQ16:AQ20)</f>
        <v>7.9683549117744512</v>
      </c>
      <c r="AR22" s="44">
        <f t="shared" si="27"/>
        <v>0.8273632817571791</v>
      </c>
      <c r="AS22" s="44">
        <f t="shared" si="27"/>
        <v>7.3948752524975001</v>
      </c>
      <c r="AT22" s="44">
        <f>STDEV(AT16:AT20)</f>
        <v>0.26624167643501867</v>
      </c>
      <c r="AU22" s="43">
        <f>STDEV(AU16:AU20)</f>
        <v>1.8373921120250651</v>
      </c>
    </row>
    <row r="23" spans="1:47" ht="15" thickBot="1" x14ac:dyDescent="0.4"/>
    <row r="24" spans="1:47" ht="15" thickBot="1" x14ac:dyDescent="0.4">
      <c r="B24" s="312" t="s">
        <v>49</v>
      </c>
      <c r="C24" s="313"/>
      <c r="D24" s="313"/>
      <c r="E24" s="313"/>
      <c r="F24" s="313"/>
      <c r="G24" s="314"/>
      <c r="H24" s="278"/>
      <c r="I24" s="278"/>
      <c r="J24" s="312" t="s">
        <v>50</v>
      </c>
      <c r="K24" s="313"/>
      <c r="L24" s="313"/>
      <c r="M24" s="313"/>
      <c r="N24" s="313"/>
      <c r="O24" s="314"/>
      <c r="P24" s="278"/>
      <c r="Q24" s="278"/>
      <c r="R24" s="312" t="s">
        <v>51</v>
      </c>
      <c r="S24" s="313"/>
      <c r="T24" s="313"/>
      <c r="U24" s="313"/>
      <c r="V24" s="313"/>
      <c r="W24" s="314"/>
      <c r="X24" s="278"/>
      <c r="Y24" s="278"/>
      <c r="Z24" s="312" t="s">
        <v>52</v>
      </c>
      <c r="AA24" s="313"/>
      <c r="AB24" s="313"/>
      <c r="AC24" s="313"/>
      <c r="AD24" s="313"/>
      <c r="AE24" s="314"/>
      <c r="AF24" s="278"/>
      <c r="AG24" s="278"/>
      <c r="AH24" s="312" t="s">
        <v>53</v>
      </c>
      <c r="AI24" s="313"/>
      <c r="AJ24" s="313"/>
      <c r="AK24" s="313"/>
      <c r="AL24" s="313"/>
      <c r="AM24" s="314"/>
      <c r="AN24" s="278"/>
      <c r="AO24" s="278"/>
    </row>
    <row r="25" spans="1:47" x14ac:dyDescent="0.35">
      <c r="B25" s="2" t="s">
        <v>42</v>
      </c>
      <c r="C25" s="30" t="s">
        <v>43</v>
      </c>
      <c r="D25" s="30" t="s">
        <v>44</v>
      </c>
      <c r="E25" s="29" t="s">
        <v>45</v>
      </c>
      <c r="F25" s="2" t="s">
        <v>46</v>
      </c>
      <c r="G25" s="29" t="s">
        <v>47</v>
      </c>
      <c r="J25" s="2" t="s">
        <v>42</v>
      </c>
      <c r="K25" s="30" t="s">
        <v>43</v>
      </c>
      <c r="L25" s="30" t="s">
        <v>44</v>
      </c>
      <c r="M25" s="29" t="s">
        <v>45</v>
      </c>
      <c r="N25" s="30" t="s">
        <v>46</v>
      </c>
      <c r="O25" s="29" t="s">
        <v>47</v>
      </c>
      <c r="R25" s="2" t="s">
        <v>42</v>
      </c>
      <c r="S25" s="30" t="s">
        <v>43</v>
      </c>
      <c r="T25" s="30" t="s">
        <v>44</v>
      </c>
      <c r="U25" s="29" t="s">
        <v>45</v>
      </c>
      <c r="V25" s="30" t="s">
        <v>46</v>
      </c>
      <c r="W25" s="29" t="s">
        <v>47</v>
      </c>
      <c r="Z25" s="2" t="s">
        <v>42</v>
      </c>
      <c r="AA25" s="30" t="s">
        <v>43</v>
      </c>
      <c r="AB25" s="30" t="s">
        <v>44</v>
      </c>
      <c r="AC25" s="29" t="s">
        <v>45</v>
      </c>
      <c r="AD25" s="30" t="s">
        <v>46</v>
      </c>
      <c r="AE25" s="29" t="s">
        <v>47</v>
      </c>
      <c r="AH25" s="2" t="s">
        <v>42</v>
      </c>
      <c r="AI25" s="30" t="s">
        <v>43</v>
      </c>
      <c r="AJ25" s="30" t="s">
        <v>44</v>
      </c>
      <c r="AK25" s="29" t="s">
        <v>45</v>
      </c>
      <c r="AL25" s="30" t="s">
        <v>46</v>
      </c>
      <c r="AM25" s="29" t="s">
        <v>47</v>
      </c>
    </row>
    <row r="26" spans="1:47" x14ac:dyDescent="0.35">
      <c r="B26" s="289">
        <v>320.27</v>
      </c>
      <c r="C26">
        <v>49.53</v>
      </c>
      <c r="D26">
        <v>6.91</v>
      </c>
      <c r="E26" s="302">
        <v>31.51</v>
      </c>
      <c r="F26" s="289">
        <f>D26/B26*100</f>
        <v>2.1575545633371842</v>
      </c>
      <c r="G26" s="302">
        <f>C26/B26*100</f>
        <v>15.465076341836575</v>
      </c>
      <c r="J26" s="289">
        <v>281.5</v>
      </c>
      <c r="K26">
        <v>48.72</v>
      </c>
      <c r="L26">
        <v>6.78</v>
      </c>
      <c r="M26" s="302">
        <v>33.29</v>
      </c>
      <c r="N26">
        <f>L26/J26*100</f>
        <v>2.4085257548845473</v>
      </c>
      <c r="O26" s="302">
        <f>K26/J26*100</f>
        <v>17.307282415630549</v>
      </c>
      <c r="R26" s="289">
        <v>275.92</v>
      </c>
      <c r="S26">
        <v>35.06</v>
      </c>
      <c r="T26">
        <v>5.72</v>
      </c>
      <c r="U26" s="302">
        <v>22.23</v>
      </c>
      <c r="V26">
        <f>T26/R26*100</f>
        <v>2.0730646564221513</v>
      </c>
      <c r="W26" s="302">
        <f>S26/R26*100</f>
        <v>12.70658161786025</v>
      </c>
      <c r="Z26" s="289">
        <v>242.78</v>
      </c>
      <c r="AA26">
        <v>35.82</v>
      </c>
      <c r="AB26">
        <v>5</v>
      </c>
      <c r="AC26" s="302">
        <v>22.23</v>
      </c>
      <c r="AD26">
        <f>AB26/Z26*100</f>
        <v>2.059477716451108</v>
      </c>
      <c r="AE26" s="302">
        <f>AA26/Z26*100</f>
        <v>14.754098360655737</v>
      </c>
      <c r="AH26" s="289">
        <v>250.31</v>
      </c>
      <c r="AI26">
        <v>33.909999999999997</v>
      </c>
      <c r="AJ26">
        <v>5.52</v>
      </c>
      <c r="AK26" s="302">
        <v>21.21</v>
      </c>
      <c r="AL26">
        <f>AJ26/AH26*100</f>
        <v>2.2052654708161876</v>
      </c>
      <c r="AM26" s="302">
        <f>AI26/AH26*100</f>
        <v>13.547201470176978</v>
      </c>
    </row>
    <row r="27" spans="1:47" x14ac:dyDescent="0.35">
      <c r="B27" s="289">
        <v>245.11</v>
      </c>
      <c r="C27">
        <v>31.18</v>
      </c>
      <c r="D27">
        <v>5.03</v>
      </c>
      <c r="E27" s="302">
        <v>20.62</v>
      </c>
      <c r="F27" s="289">
        <f t="shared" ref="F27:F30" si="28">D27/B27*100</f>
        <v>2.0521398555750481</v>
      </c>
      <c r="G27" s="302">
        <f t="shared" ref="G27:G30" si="29">C27/B27*100</f>
        <v>12.720819224021868</v>
      </c>
      <c r="J27" s="289">
        <v>249.72</v>
      </c>
      <c r="K27">
        <v>30.34</v>
      </c>
      <c r="L27">
        <v>4.29</v>
      </c>
      <c r="M27" s="302">
        <v>22.77</v>
      </c>
      <c r="N27">
        <f t="shared" ref="N27:N30" si="30">L27/J27*100</f>
        <v>1.7179240749639595</v>
      </c>
      <c r="O27" s="302">
        <f t="shared" ref="O27:O30" si="31">K27/J27*100</f>
        <v>12.149607560467723</v>
      </c>
      <c r="R27" s="289">
        <v>304.55</v>
      </c>
      <c r="S27">
        <v>41.36</v>
      </c>
      <c r="T27">
        <v>8.14</v>
      </c>
      <c r="U27" s="302">
        <v>25.22</v>
      </c>
      <c r="V27">
        <f t="shared" ref="V27:V30" si="32">T27/R27*100</f>
        <v>2.6727959284189788</v>
      </c>
      <c r="W27" s="302">
        <f t="shared" ref="W27:W30" si="33">S27/R27*100</f>
        <v>13.580692825480217</v>
      </c>
      <c r="Z27" s="289">
        <v>252.52</v>
      </c>
      <c r="AA27">
        <v>35.49</v>
      </c>
      <c r="AB27">
        <v>5.58</v>
      </c>
      <c r="AC27" s="302">
        <v>23.24</v>
      </c>
      <c r="AD27">
        <f t="shared" ref="AD27:AD30" si="34">AB27/Z27*100</f>
        <v>2.2097259623000158</v>
      </c>
      <c r="AE27" s="302">
        <f t="shared" ref="AE27:AE30" si="35">AA27/Z27*100</f>
        <v>14.054332330112468</v>
      </c>
      <c r="AH27" s="289">
        <v>265.23</v>
      </c>
      <c r="AI27">
        <v>26.99</v>
      </c>
      <c r="AJ27">
        <v>4.9800000000000004</v>
      </c>
      <c r="AK27" s="302">
        <v>17.36</v>
      </c>
      <c r="AL27">
        <f t="shared" ref="AL27:AL30" si="36">AJ27/AH27*100</f>
        <v>1.8776156543377447</v>
      </c>
      <c r="AM27" s="302">
        <f t="shared" ref="AM27:AM30" si="37">AI27/AH27*100</f>
        <v>10.17607359650115</v>
      </c>
    </row>
    <row r="28" spans="1:47" x14ac:dyDescent="0.35">
      <c r="B28" s="289">
        <v>304.76</v>
      </c>
      <c r="C28">
        <v>35.200000000000003</v>
      </c>
      <c r="D28">
        <v>6.05</v>
      </c>
      <c r="E28" s="302">
        <v>24.77</v>
      </c>
      <c r="F28" s="289">
        <f t="shared" si="28"/>
        <v>1.9851686573041081</v>
      </c>
      <c r="G28" s="302">
        <f t="shared" si="29"/>
        <v>11.550072187951175</v>
      </c>
      <c r="J28" s="289">
        <v>337.8</v>
      </c>
      <c r="K28">
        <v>39.82</v>
      </c>
      <c r="L28">
        <v>5.88</v>
      </c>
      <c r="M28" s="302">
        <v>26.16</v>
      </c>
      <c r="N28">
        <f t="shared" si="30"/>
        <v>1.7406749555950265</v>
      </c>
      <c r="O28" s="302">
        <f t="shared" si="31"/>
        <v>11.788040260509176</v>
      </c>
      <c r="R28" s="289">
        <v>294.54000000000002</v>
      </c>
      <c r="S28">
        <v>39.880000000000003</v>
      </c>
      <c r="T28">
        <v>8.86</v>
      </c>
      <c r="U28" s="302">
        <v>23.12</v>
      </c>
      <c r="V28">
        <f t="shared" si="32"/>
        <v>3.0080803965505529</v>
      </c>
      <c r="W28" s="302">
        <f t="shared" si="33"/>
        <v>13.539756909078562</v>
      </c>
      <c r="Z28" s="289">
        <v>306.29000000000002</v>
      </c>
      <c r="AA28">
        <v>36.270000000000003</v>
      </c>
      <c r="AB28">
        <v>7.1</v>
      </c>
      <c r="AC28" s="302">
        <v>23.06</v>
      </c>
      <c r="AD28">
        <f t="shared" si="34"/>
        <v>2.3180645793202519</v>
      </c>
      <c r="AE28" s="302">
        <f t="shared" si="35"/>
        <v>11.841718632668387</v>
      </c>
      <c r="AH28" s="289">
        <v>259.52999999999997</v>
      </c>
      <c r="AI28">
        <v>32.76</v>
      </c>
      <c r="AJ28">
        <v>5.3</v>
      </c>
      <c r="AK28" s="302">
        <v>18.03</v>
      </c>
      <c r="AL28">
        <f t="shared" si="36"/>
        <v>2.0421531229530308</v>
      </c>
      <c r="AM28" s="302">
        <f t="shared" si="37"/>
        <v>12.622818171309676</v>
      </c>
    </row>
    <row r="29" spans="1:47" x14ac:dyDescent="0.35">
      <c r="B29" s="289">
        <v>279.88</v>
      </c>
      <c r="C29">
        <v>32.81</v>
      </c>
      <c r="D29">
        <v>4.72</v>
      </c>
      <c r="E29" s="302">
        <v>19.579999999999998</v>
      </c>
      <c r="F29" s="289">
        <f t="shared" si="28"/>
        <v>1.6864370444476202</v>
      </c>
      <c r="G29" s="302">
        <f t="shared" si="29"/>
        <v>11.722881234814922</v>
      </c>
      <c r="J29" s="289">
        <v>247.74</v>
      </c>
      <c r="K29">
        <v>30.76</v>
      </c>
      <c r="L29">
        <v>3.87</v>
      </c>
      <c r="M29" s="302">
        <v>21.74</v>
      </c>
      <c r="N29">
        <f t="shared" si="30"/>
        <v>1.5621215790748366</v>
      </c>
      <c r="O29" s="302">
        <f t="shared" si="31"/>
        <v>12.416242835230484</v>
      </c>
      <c r="R29" s="289">
        <v>271.75</v>
      </c>
      <c r="S29">
        <v>39.200000000000003</v>
      </c>
      <c r="T29">
        <v>4.9800000000000004</v>
      </c>
      <c r="U29" s="302">
        <v>26.62</v>
      </c>
      <c r="V29">
        <f t="shared" si="32"/>
        <v>1.8325666973321071</v>
      </c>
      <c r="W29" s="302">
        <f t="shared" si="33"/>
        <v>14.425022999080037</v>
      </c>
      <c r="Z29" s="289">
        <v>235.05</v>
      </c>
      <c r="AA29">
        <v>25.78</v>
      </c>
      <c r="AB29">
        <v>4.3600000000000003</v>
      </c>
      <c r="AC29" s="302">
        <v>13.41</v>
      </c>
      <c r="AD29">
        <f t="shared" si="34"/>
        <v>1.854924484152308</v>
      </c>
      <c r="AE29" s="302">
        <f t="shared" si="35"/>
        <v>10.967879174643693</v>
      </c>
      <c r="AH29" s="289">
        <v>231.95</v>
      </c>
      <c r="AI29">
        <v>36.17</v>
      </c>
      <c r="AJ29">
        <v>5.23</v>
      </c>
      <c r="AK29" s="302">
        <v>23.9</v>
      </c>
      <c r="AL29">
        <f t="shared" si="36"/>
        <v>2.2547962923043761</v>
      </c>
      <c r="AM29" s="302">
        <f t="shared" si="37"/>
        <v>15.593877990946325</v>
      </c>
    </row>
    <row r="30" spans="1:47" ht="15" thickBot="1" x14ac:dyDescent="0.4">
      <c r="B30" s="42">
        <v>294.2</v>
      </c>
      <c r="C30" s="44">
        <v>32.94</v>
      </c>
      <c r="D30" s="44">
        <v>5.66</v>
      </c>
      <c r="E30" s="43">
        <v>18.760000000000002</v>
      </c>
      <c r="F30" s="42">
        <f t="shared" si="28"/>
        <v>1.9238613188307274</v>
      </c>
      <c r="G30" s="43">
        <f t="shared" si="29"/>
        <v>11.196464989802855</v>
      </c>
      <c r="J30" s="42">
        <v>277.69</v>
      </c>
      <c r="K30" s="44">
        <v>33.46</v>
      </c>
      <c r="L30" s="44">
        <v>4.8600000000000003</v>
      </c>
      <c r="M30" s="43">
        <v>21.56</v>
      </c>
      <c r="N30" s="44">
        <f t="shared" si="30"/>
        <v>1.750153048363283</v>
      </c>
      <c r="O30" s="43">
        <f t="shared" si="31"/>
        <v>12.049407612805647</v>
      </c>
      <c r="R30" s="42">
        <v>249.3</v>
      </c>
      <c r="S30" s="44">
        <v>28.54</v>
      </c>
      <c r="T30" s="44">
        <v>5.49</v>
      </c>
      <c r="U30" s="43">
        <v>19.5</v>
      </c>
      <c r="V30" s="44">
        <f t="shared" si="32"/>
        <v>2.2021660649819497</v>
      </c>
      <c r="W30" s="43">
        <f t="shared" si="33"/>
        <v>11.448054552747692</v>
      </c>
      <c r="Z30" s="42">
        <v>269.7</v>
      </c>
      <c r="AA30" s="44">
        <v>38.770000000000003</v>
      </c>
      <c r="AB30" s="44">
        <v>5.76</v>
      </c>
      <c r="AC30" s="43">
        <v>24.24</v>
      </c>
      <c r="AD30" s="44">
        <f t="shared" si="34"/>
        <v>2.135706340378198</v>
      </c>
      <c r="AE30" s="43">
        <f t="shared" si="35"/>
        <v>14.375231738969227</v>
      </c>
      <c r="AH30" s="42">
        <v>263.60000000000002</v>
      </c>
      <c r="AI30" s="44">
        <v>24.62</v>
      </c>
      <c r="AJ30" s="44">
        <v>3.88</v>
      </c>
      <c r="AK30" s="43">
        <v>12.13</v>
      </c>
      <c r="AL30" s="44">
        <f t="shared" si="36"/>
        <v>1.471927162367223</v>
      </c>
      <c r="AM30" s="43">
        <f t="shared" si="37"/>
        <v>9.3399089529590285</v>
      </c>
    </row>
    <row r="31" spans="1:47" x14ac:dyDescent="0.35">
      <c r="A31" t="s">
        <v>29</v>
      </c>
      <c r="B31" s="2">
        <v>224.304</v>
      </c>
      <c r="C31" s="30">
        <v>30.116000000000003</v>
      </c>
      <c r="D31" s="30">
        <v>4.5860000000000003</v>
      </c>
      <c r="E31" s="30">
        <v>15.87</v>
      </c>
      <c r="F31" s="30">
        <f>AVERAGE(F26:F30)</f>
        <v>1.9610322878989375</v>
      </c>
      <c r="G31" s="29">
        <f>AVERAGE(G26:G30)</f>
        <v>12.531062795685479</v>
      </c>
      <c r="I31" t="s">
        <v>29</v>
      </c>
      <c r="J31" s="2">
        <v>224.304</v>
      </c>
      <c r="K31" s="30">
        <v>30.116000000000003</v>
      </c>
      <c r="L31" s="30">
        <v>4.5860000000000003</v>
      </c>
      <c r="M31" s="30">
        <v>15.87</v>
      </c>
      <c r="N31" s="30">
        <f>AVERAGE(N26:N30)</f>
        <v>1.8358798825763305</v>
      </c>
      <c r="O31" s="29">
        <f>AVERAGE(O26:O30)</f>
        <v>13.142116136928717</v>
      </c>
      <c r="Q31" t="s">
        <v>29</v>
      </c>
      <c r="R31" s="2">
        <v>224.304</v>
      </c>
      <c r="S31" s="30">
        <v>30.116000000000003</v>
      </c>
      <c r="T31" s="30">
        <v>4.5860000000000003</v>
      </c>
      <c r="U31" s="30">
        <v>15.87</v>
      </c>
      <c r="V31" s="30">
        <f>AVERAGE(V26:V30)</f>
        <v>2.357734748741148</v>
      </c>
      <c r="W31" s="29">
        <f>AVERAGE(W26:W30)</f>
        <v>13.140021780849349</v>
      </c>
      <c r="Y31" t="s">
        <v>29</v>
      </c>
      <c r="Z31" s="2">
        <v>224.304</v>
      </c>
      <c r="AA31" s="30">
        <v>30.116000000000003</v>
      </c>
      <c r="AB31" s="30">
        <v>4.5860000000000003</v>
      </c>
      <c r="AC31" s="30">
        <v>15.87</v>
      </c>
      <c r="AD31" s="30">
        <f>AVERAGE(AD26:AD30)</f>
        <v>2.1155798165203761</v>
      </c>
      <c r="AE31" s="29">
        <f>AVERAGE(AE26:AE30)</f>
        <v>13.198652047409903</v>
      </c>
      <c r="AH31" s="2">
        <v>224.304</v>
      </c>
      <c r="AI31" s="30">
        <v>30.116000000000003</v>
      </c>
      <c r="AJ31" s="30">
        <v>4.5860000000000003</v>
      </c>
      <c r="AK31" s="30">
        <v>15.87</v>
      </c>
      <c r="AL31" s="30">
        <f>AVERAGE(AL26:AL30)</f>
        <v>1.9703515405557124</v>
      </c>
      <c r="AM31" s="29">
        <f>AVERAGE(AM26:AM30)</f>
        <v>12.25597603637863</v>
      </c>
    </row>
    <row r="32" spans="1:47" ht="15" thickBot="1" x14ac:dyDescent="0.4">
      <c r="A32" t="s">
        <v>48</v>
      </c>
      <c r="B32" s="42">
        <v>49.121263013078114</v>
      </c>
      <c r="C32" s="44">
        <v>5.3188184778200451</v>
      </c>
      <c r="D32" s="44">
        <v>1.0495618133297318</v>
      </c>
      <c r="E32" s="44">
        <v>3.6211807466626227</v>
      </c>
      <c r="F32" s="44">
        <f>STDEV(F26:F30)</f>
        <v>0.17627279046048491</v>
      </c>
      <c r="G32" s="43">
        <f>STDEV(G26:G30)</f>
        <v>1.7350139986721966</v>
      </c>
      <c r="I32" t="s">
        <v>48</v>
      </c>
      <c r="J32" s="42">
        <v>49.121263013078114</v>
      </c>
      <c r="K32" s="44">
        <v>5.3188184778200451</v>
      </c>
      <c r="L32" s="44">
        <v>1.0495618133297318</v>
      </c>
      <c r="M32" s="44">
        <v>3.6211807466626227</v>
      </c>
      <c r="N32" s="44">
        <f>STDEV(N26:N30)</f>
        <v>0.32908720143103759</v>
      </c>
      <c r="O32" s="43">
        <f>STDEV(O26:O30)</f>
        <v>2.3392364593759094</v>
      </c>
      <c r="Q32" t="s">
        <v>48</v>
      </c>
      <c r="R32" s="42">
        <v>49.121263013078114</v>
      </c>
      <c r="S32" s="44">
        <v>5.3188184778200451</v>
      </c>
      <c r="T32" s="44">
        <v>1.0495618133297318</v>
      </c>
      <c r="U32" s="44">
        <v>3.6211807466626227</v>
      </c>
      <c r="V32" s="44">
        <f>STDEV(V26:V30)</f>
        <v>0.47519816066901682</v>
      </c>
      <c r="W32" s="43">
        <f>STDEV(W26:W30)</f>
        <v>1.1242587278995058</v>
      </c>
      <c r="Y32" t="s">
        <v>48</v>
      </c>
      <c r="Z32" s="42">
        <v>49.121263013078114</v>
      </c>
      <c r="AA32" s="44">
        <v>5.3188184778200451</v>
      </c>
      <c r="AB32" s="44">
        <v>1.0495618133297318</v>
      </c>
      <c r="AC32" s="44">
        <v>3.6211807466626227</v>
      </c>
      <c r="AD32" s="44">
        <f>STDEV(AD26:AD30)</f>
        <v>0.17418187392634518</v>
      </c>
      <c r="AE32" s="43">
        <f>STDEV(AE26:AE30)</f>
        <v>1.6847520330969699</v>
      </c>
      <c r="AH32" s="42">
        <v>49.121263013078114</v>
      </c>
      <c r="AI32" s="44">
        <v>5.3188184778200451</v>
      </c>
      <c r="AJ32" s="44">
        <v>1.0495618133297318</v>
      </c>
      <c r="AK32" s="44">
        <v>3.6211807466626227</v>
      </c>
      <c r="AL32" s="44">
        <f>STDEV(AL26:AL30)</f>
        <v>0.31554541829495619</v>
      </c>
      <c r="AM32" s="43">
        <f>STDEV(AM26:AM30)</f>
        <v>2.5383492236868737</v>
      </c>
    </row>
    <row r="34" spans="1:47" ht="15" thickBot="1" x14ac:dyDescent="0.4">
      <c r="AT34" s="278"/>
      <c r="AU34" s="278"/>
    </row>
    <row r="35" spans="1:47" ht="15" thickBot="1" x14ac:dyDescent="0.4">
      <c r="B35" s="312" t="s">
        <v>54</v>
      </c>
      <c r="C35" s="313"/>
      <c r="D35" s="313"/>
      <c r="E35" s="313"/>
      <c r="F35" s="313"/>
      <c r="G35" s="314"/>
      <c r="H35" s="278"/>
      <c r="I35" s="278"/>
      <c r="J35" s="312" t="s">
        <v>55</v>
      </c>
      <c r="K35" s="313"/>
      <c r="L35" s="313"/>
      <c r="M35" s="313"/>
      <c r="N35" s="313"/>
      <c r="O35" s="314"/>
      <c r="P35" s="278"/>
      <c r="Q35" s="278"/>
      <c r="R35" s="312" t="s">
        <v>56</v>
      </c>
      <c r="S35" s="313"/>
      <c r="T35" s="313"/>
      <c r="U35" s="313"/>
      <c r="V35" s="313"/>
      <c r="W35" s="314"/>
      <c r="X35" s="278"/>
      <c r="Y35" s="278"/>
      <c r="Z35" s="312" t="s">
        <v>57</v>
      </c>
      <c r="AA35" s="313"/>
      <c r="AB35" s="313"/>
      <c r="AC35" s="313"/>
      <c r="AD35" s="313"/>
      <c r="AE35" s="314"/>
      <c r="AH35" s="410" t="s">
        <v>46</v>
      </c>
      <c r="AI35" s="411"/>
      <c r="AJ35" s="411"/>
      <c r="AK35" s="411"/>
      <c r="AL35" s="412"/>
      <c r="AO35" s="410" t="s">
        <v>47</v>
      </c>
      <c r="AP35" s="411"/>
      <c r="AQ35" s="411"/>
      <c r="AR35" s="411"/>
      <c r="AS35" s="412"/>
    </row>
    <row r="36" spans="1:47" ht="15" thickBot="1" x14ac:dyDescent="0.4">
      <c r="B36" s="2" t="s">
        <v>42</v>
      </c>
      <c r="C36" s="30" t="s">
        <v>43</v>
      </c>
      <c r="D36" s="30" t="s">
        <v>44</v>
      </c>
      <c r="E36" s="29" t="s">
        <v>45</v>
      </c>
      <c r="F36" s="2" t="s">
        <v>46</v>
      </c>
      <c r="G36" s="29" t="s">
        <v>47</v>
      </c>
      <c r="J36" s="2" t="s">
        <v>42</v>
      </c>
      <c r="K36" s="30" t="s">
        <v>43</v>
      </c>
      <c r="L36" s="30" t="s">
        <v>44</v>
      </c>
      <c r="M36" s="29" t="s">
        <v>45</v>
      </c>
      <c r="N36" s="2" t="s">
        <v>46</v>
      </c>
      <c r="O36" s="29" t="s">
        <v>47</v>
      </c>
      <c r="R36" s="2" t="s">
        <v>42</v>
      </c>
      <c r="S36" s="30" t="s">
        <v>43</v>
      </c>
      <c r="T36" s="30" t="s">
        <v>44</v>
      </c>
      <c r="U36" s="29" t="s">
        <v>45</v>
      </c>
      <c r="V36" s="2" t="s">
        <v>46</v>
      </c>
      <c r="W36" s="29" t="s">
        <v>47</v>
      </c>
      <c r="Z36" s="2" t="s">
        <v>42</v>
      </c>
      <c r="AA36" s="30" t="s">
        <v>43</v>
      </c>
      <c r="AB36" s="30" t="s">
        <v>44</v>
      </c>
      <c r="AC36" s="29" t="s">
        <v>45</v>
      </c>
      <c r="AD36" s="2" t="s">
        <v>46</v>
      </c>
      <c r="AE36" s="29" t="s">
        <v>47</v>
      </c>
      <c r="AH36" s="415" t="s">
        <v>67</v>
      </c>
      <c r="AI36" s="416" t="s">
        <v>144</v>
      </c>
      <c r="AJ36" s="416" t="s">
        <v>145</v>
      </c>
      <c r="AK36" s="416" t="s">
        <v>146</v>
      </c>
      <c r="AL36" s="417" t="s">
        <v>147</v>
      </c>
      <c r="AO36" s="415" t="s">
        <v>67</v>
      </c>
      <c r="AP36" s="416" t="s">
        <v>144</v>
      </c>
      <c r="AQ36" s="416" t="s">
        <v>145</v>
      </c>
      <c r="AR36" s="416" t="s">
        <v>146</v>
      </c>
      <c r="AS36" s="417" t="s">
        <v>147</v>
      </c>
    </row>
    <row r="37" spans="1:47" x14ac:dyDescent="0.35">
      <c r="B37" s="289">
        <v>227.2</v>
      </c>
      <c r="C37">
        <v>32.96</v>
      </c>
      <c r="D37">
        <v>5.88</v>
      </c>
      <c r="E37" s="302">
        <v>22.83</v>
      </c>
      <c r="F37" s="289">
        <f>D37/B37*100</f>
        <v>2.5880281690140845</v>
      </c>
      <c r="G37" s="302">
        <f>C37/B37*100</f>
        <v>14.507042253521126</v>
      </c>
      <c r="J37" s="289">
        <v>238.97</v>
      </c>
      <c r="K37">
        <v>31.04</v>
      </c>
      <c r="L37">
        <v>5.01</v>
      </c>
      <c r="M37" s="302">
        <v>19.39</v>
      </c>
      <c r="N37">
        <f>L37/J37*100</f>
        <v>2.0964974683014606</v>
      </c>
      <c r="O37" s="302">
        <f>K37/J37*100</f>
        <v>12.989078126961543</v>
      </c>
      <c r="R37" s="289">
        <v>257.83</v>
      </c>
      <c r="S37">
        <v>32.29</v>
      </c>
      <c r="T37">
        <v>4.7699999999999996</v>
      </c>
      <c r="U37" s="302">
        <v>21.73</v>
      </c>
      <c r="V37" s="289">
        <f>T37/R37*100</f>
        <v>1.8500562386068338</v>
      </c>
      <c r="W37" s="302">
        <f>S37/R37*100</f>
        <v>12.523755963231586</v>
      </c>
      <c r="Z37" s="289">
        <v>201.2</v>
      </c>
      <c r="AA37">
        <v>28.83</v>
      </c>
      <c r="AB37">
        <v>5.25</v>
      </c>
      <c r="AC37" s="302">
        <v>17.899999999999999</v>
      </c>
      <c r="AD37" s="289">
        <f>AB37/Z37*100</f>
        <v>2.6093439363817099</v>
      </c>
      <c r="AE37" s="302">
        <f>AA37/Z37*100</f>
        <v>14.329025844930419</v>
      </c>
      <c r="AH37" s="413">
        <v>1.8507215319999999</v>
      </c>
      <c r="AI37" s="408">
        <v>2.3304609152246742</v>
      </c>
      <c r="AJ37" s="408">
        <v>2.0583853759695652</v>
      </c>
      <c r="AK37" s="414">
        <v>2.353988212</v>
      </c>
      <c r="AL37" s="409">
        <v>3.0714152313878875</v>
      </c>
      <c r="AO37" s="418">
        <v>11.381982349999999</v>
      </c>
      <c r="AP37" s="408">
        <v>12.663242450169472</v>
      </c>
      <c r="AQ37" s="408">
        <v>13.548577137073901</v>
      </c>
      <c r="AR37" s="408">
        <v>12.704894510000001</v>
      </c>
      <c r="AS37" s="409">
        <v>13.5384847752066</v>
      </c>
    </row>
    <row r="38" spans="1:47" x14ac:dyDescent="0.35">
      <c r="B38" s="289">
        <v>200.8</v>
      </c>
      <c r="C38">
        <v>21.85</v>
      </c>
      <c r="D38">
        <v>4.8099999999999996</v>
      </c>
      <c r="E38" s="302">
        <v>11.8</v>
      </c>
      <c r="F38" s="289">
        <f t="shared" ref="F38:F41" si="38">D38/B38*100</f>
        <v>2.395418326693227</v>
      </c>
      <c r="G38" s="302">
        <f t="shared" ref="G38:G41" si="39">C38/B38*100</f>
        <v>10.881474103585658</v>
      </c>
      <c r="J38" s="289">
        <v>297.45999999999998</v>
      </c>
      <c r="K38">
        <v>28.12</v>
      </c>
      <c r="L38">
        <v>6.05</v>
      </c>
      <c r="M38" s="302">
        <v>14.77</v>
      </c>
      <c r="N38">
        <f t="shared" ref="N38:N41" si="40">L38/J38*100</f>
        <v>2.0338869091642575</v>
      </c>
      <c r="O38" s="302">
        <f t="shared" ref="O38:O41" si="41">K38/J38*100</f>
        <v>9.4533718819337054</v>
      </c>
      <c r="R38" s="289">
        <v>224.45</v>
      </c>
      <c r="S38">
        <v>30.94</v>
      </c>
      <c r="T38">
        <v>6.34</v>
      </c>
      <c r="U38" s="302">
        <v>17.84</v>
      </c>
      <c r="V38" s="289">
        <f t="shared" ref="V38:V41" si="42">T38/R38*100</f>
        <v>2.8246825573624417</v>
      </c>
      <c r="W38" s="302">
        <f t="shared" ref="W38:W41" si="43">S38/R38*100</f>
        <v>13.784807306749835</v>
      </c>
      <c r="Z38" s="289">
        <v>253.49</v>
      </c>
      <c r="AA38">
        <v>40.090000000000003</v>
      </c>
      <c r="AB38">
        <v>6</v>
      </c>
      <c r="AC38" s="302">
        <v>24.09</v>
      </c>
      <c r="AD38" s="289">
        <f t="shared" ref="AD38:AD41" si="44">AB38/Z38*100</f>
        <v>2.3669572764211604</v>
      </c>
      <c r="AE38" s="302">
        <f t="shared" ref="AE38:AE41" si="45">AA38/Z38*100</f>
        <v>15.815219535287389</v>
      </c>
      <c r="AH38" s="401">
        <v>1.961032288</v>
      </c>
      <c r="AI38" s="141">
        <v>2.1155798165203761</v>
      </c>
      <c r="AJ38" s="398">
        <v>2.0087244769999999</v>
      </c>
      <c r="AK38" s="141">
        <v>2.357734748741148</v>
      </c>
      <c r="AL38" s="400">
        <v>2.7468546460000001</v>
      </c>
      <c r="AO38" s="399">
        <v>12.5310627956855</v>
      </c>
      <c r="AP38" s="141">
        <v>13.198652047409903</v>
      </c>
      <c r="AQ38" s="141">
        <v>12.111019349999999</v>
      </c>
      <c r="AR38" s="141">
        <v>13.140021780849349</v>
      </c>
      <c r="AS38" s="400">
        <v>13.373621346200901</v>
      </c>
    </row>
    <row r="39" spans="1:47" x14ac:dyDescent="0.35">
      <c r="B39" s="289">
        <v>284.68</v>
      </c>
      <c r="C39">
        <v>31.79</v>
      </c>
      <c r="D39">
        <v>7.82</v>
      </c>
      <c r="E39" s="302">
        <v>16.2</v>
      </c>
      <c r="F39" s="289">
        <f t="shared" si="38"/>
        <v>2.7469439370521287</v>
      </c>
      <c r="G39" s="302">
        <f t="shared" si="39"/>
        <v>11.166924265842349</v>
      </c>
      <c r="J39" s="289">
        <v>254.55</v>
      </c>
      <c r="K39">
        <v>29.05</v>
      </c>
      <c r="L39">
        <v>4.5999999999999996</v>
      </c>
      <c r="M39" s="302">
        <v>13.09</v>
      </c>
      <c r="N39">
        <f t="shared" si="40"/>
        <v>1.8071105873109408</v>
      </c>
      <c r="O39" s="302">
        <f t="shared" si="41"/>
        <v>11.412296208996267</v>
      </c>
      <c r="R39" s="289">
        <v>257.75</v>
      </c>
      <c r="S39">
        <v>31.63</v>
      </c>
      <c r="T39">
        <v>4.59</v>
      </c>
      <c r="U39" s="302">
        <v>18.559999999999999</v>
      </c>
      <c r="V39" s="289">
        <f t="shared" si="42"/>
        <v>1.7807953443258973</v>
      </c>
      <c r="W39" s="302">
        <f t="shared" si="43"/>
        <v>12.271580989330747</v>
      </c>
      <c r="Z39" s="289">
        <v>261.89999999999998</v>
      </c>
      <c r="AA39">
        <v>32.89</v>
      </c>
      <c r="AB39">
        <v>7.01</v>
      </c>
      <c r="AC39" s="302">
        <v>17.78</v>
      </c>
      <c r="AD39" s="289">
        <f t="shared" si="44"/>
        <v>2.6765941198930889</v>
      </c>
      <c r="AE39" s="302">
        <f t="shared" si="45"/>
        <v>12.558228331424209</v>
      </c>
      <c r="AH39" s="399">
        <v>1.9636766386317368</v>
      </c>
      <c r="AI39" s="141">
        <v>1.9703515405557124</v>
      </c>
      <c r="AJ39" s="141">
        <v>1.8358798825763305</v>
      </c>
      <c r="AK39" s="398">
        <v>2.3465374614205405</v>
      </c>
      <c r="AL39" s="400">
        <v>2.6445599469982684</v>
      </c>
      <c r="AO39" s="399">
        <v>11.7400661803392</v>
      </c>
      <c r="AP39" s="141">
        <v>12.2559760363786</v>
      </c>
      <c r="AQ39" s="141">
        <v>13.142116136928717</v>
      </c>
      <c r="AR39" s="141">
        <v>12.747580518268069</v>
      </c>
      <c r="AS39" s="400">
        <v>14.179215956042075</v>
      </c>
    </row>
    <row r="40" spans="1:47" x14ac:dyDescent="0.35">
      <c r="B40" s="289">
        <v>222.05</v>
      </c>
      <c r="C40">
        <v>37.51</v>
      </c>
      <c r="D40">
        <v>7.12</v>
      </c>
      <c r="E40" s="302">
        <v>23.85</v>
      </c>
      <c r="F40" s="289">
        <f t="shared" si="38"/>
        <v>3.2064850258950686</v>
      </c>
      <c r="G40" s="302">
        <f t="shared" si="39"/>
        <v>16.892591758612923</v>
      </c>
      <c r="J40" s="289">
        <v>257.47000000000003</v>
      </c>
      <c r="K40">
        <v>34.07</v>
      </c>
      <c r="L40">
        <v>3.8</v>
      </c>
      <c r="M40" s="302">
        <v>18.98</v>
      </c>
      <c r="N40">
        <f t="shared" si="40"/>
        <v>1.4759001048665863</v>
      </c>
      <c r="O40" s="302">
        <f t="shared" si="41"/>
        <v>13.232609624422262</v>
      </c>
      <c r="R40" s="289">
        <v>237.88</v>
      </c>
      <c r="S40">
        <v>26.65</v>
      </c>
      <c r="T40">
        <v>5.33</v>
      </c>
      <c r="U40" s="302">
        <v>12.58</v>
      </c>
      <c r="V40" s="289">
        <f t="shared" si="42"/>
        <v>2.2406255254750294</v>
      </c>
      <c r="W40" s="302">
        <f t="shared" si="43"/>
        <v>11.203127627375146</v>
      </c>
      <c r="Z40" s="289">
        <v>267.85000000000002</v>
      </c>
      <c r="AA40">
        <v>37.549999999999997</v>
      </c>
      <c r="AB40">
        <v>6.71</v>
      </c>
      <c r="AC40" s="302">
        <v>23.24</v>
      </c>
      <c r="AD40" s="289">
        <f t="shared" si="44"/>
        <v>2.5051334702258723</v>
      </c>
      <c r="AE40" s="302">
        <f t="shared" si="45"/>
        <v>14.019040507746872</v>
      </c>
      <c r="AG40" s="285" t="s">
        <v>29</v>
      </c>
      <c r="AH40" s="402">
        <f>AVERAGE(AH37:AH39)</f>
        <v>1.925143486210579</v>
      </c>
      <c r="AI40" s="162">
        <f>AVERAGE(AI37:AI39)</f>
        <v>2.1387974241002543</v>
      </c>
      <c r="AJ40" s="162">
        <f>AVERAGE(AJ37:AJ39)</f>
        <v>1.9676632451819653</v>
      </c>
      <c r="AK40" s="162">
        <f t="shared" ref="AK40" si="46">AVERAGE(AK37:AK39)</f>
        <v>2.352753474053896</v>
      </c>
      <c r="AL40" s="403">
        <f>AVERAGE(AL37:AL39)</f>
        <v>2.8209432747953849</v>
      </c>
      <c r="AN40" s="285" t="s">
        <v>29</v>
      </c>
      <c r="AO40" s="402">
        <f>AVERAGE(AO37:AO39)</f>
        <v>11.884370442008233</v>
      </c>
      <c r="AP40" s="162">
        <f>AVERAGE(AP37:AP39)</f>
        <v>12.705956844652659</v>
      </c>
      <c r="AQ40" s="162">
        <f>AVERAGE(AQ37:AQ39)</f>
        <v>12.933904208000873</v>
      </c>
      <c r="AR40" s="162">
        <f t="shared" ref="AR40" si="47">AVERAGE(AR37:AR39)</f>
        <v>12.86416560303914</v>
      </c>
      <c r="AS40" s="403">
        <f>AVERAGE(AS37:AS39)</f>
        <v>13.697107359149859</v>
      </c>
    </row>
    <row r="41" spans="1:47" ht="15" thickBot="1" x14ac:dyDescent="0.4">
      <c r="B41" s="42">
        <v>215.2</v>
      </c>
      <c r="C41" s="44">
        <v>28.88</v>
      </c>
      <c r="D41" s="44">
        <v>6.02</v>
      </c>
      <c r="E41" s="43">
        <v>16.809999999999999</v>
      </c>
      <c r="F41" s="42">
        <f t="shared" si="38"/>
        <v>2.7973977695167287</v>
      </c>
      <c r="G41" s="43">
        <f t="shared" si="39"/>
        <v>13.420074349442379</v>
      </c>
      <c r="J41" s="42">
        <v>269.44</v>
      </c>
      <c r="K41" s="44">
        <v>31.29</v>
      </c>
      <c r="L41" s="44">
        <v>6.48</v>
      </c>
      <c r="M41" s="43">
        <v>15.99</v>
      </c>
      <c r="N41" s="44">
        <f t="shared" si="40"/>
        <v>2.4049881235154396</v>
      </c>
      <c r="O41" s="43">
        <f t="shared" si="41"/>
        <v>11.612975059382423</v>
      </c>
      <c r="R41" s="42">
        <v>223.94</v>
      </c>
      <c r="S41" s="44">
        <v>31.25</v>
      </c>
      <c r="T41" s="44">
        <v>6.8</v>
      </c>
      <c r="U41" s="43">
        <v>16.850000000000001</v>
      </c>
      <c r="V41" s="42">
        <f t="shared" si="42"/>
        <v>3.0365276413324995</v>
      </c>
      <c r="W41" s="43">
        <f t="shared" si="43"/>
        <v>13.954630704653031</v>
      </c>
      <c r="Z41" s="42">
        <v>253.2</v>
      </c>
      <c r="AA41" s="44">
        <v>35.89</v>
      </c>
      <c r="AB41" s="44">
        <v>7.76</v>
      </c>
      <c r="AC41" s="43">
        <v>19.54</v>
      </c>
      <c r="AD41" s="42">
        <f t="shared" si="44"/>
        <v>3.0647709320695107</v>
      </c>
      <c r="AE41" s="43">
        <f t="shared" si="45"/>
        <v>14.174565560821486</v>
      </c>
      <c r="AG41" s="285" t="s">
        <v>48</v>
      </c>
      <c r="AH41" s="404">
        <f>STDEV(AH37:AH39)</f>
        <v>6.4464863289679195E-2</v>
      </c>
      <c r="AI41" s="405">
        <f>STDEV(AI37:AI39)</f>
        <v>0.18117390377043158</v>
      </c>
      <c r="AJ41" s="405">
        <f>STDEV(AJ37:AJ39)</f>
        <v>0.11679765501221541</v>
      </c>
      <c r="AK41" s="405">
        <f t="shared" ref="AK41" si="48">STDEV(AK37:AK39)</f>
        <v>5.6998459787717479E-3</v>
      </c>
      <c r="AL41" s="406">
        <f>STDEV(AL37:AL39)</f>
        <v>0.22286364023864672</v>
      </c>
      <c r="AN41" s="285" t="s">
        <v>48</v>
      </c>
      <c r="AO41" s="404">
        <f>STDEV(AO37:AO39)</f>
        <v>0.58797470831327492</v>
      </c>
      <c r="AP41" s="405">
        <f>STDEV(AP37:AP39)</f>
        <v>0.47278737828491263</v>
      </c>
      <c r="AQ41" s="405">
        <f>STDEV(AQ37:AQ39)</f>
        <v>0.74105145118614624</v>
      </c>
      <c r="AR41" s="405">
        <f t="shared" ref="AR41" si="49">STDEV(AR37:AR39)</f>
        <v>0.23984994674276802</v>
      </c>
      <c r="AS41" s="406">
        <f>STDEV(AS37:AS39)</f>
        <v>0.42557785651266622</v>
      </c>
    </row>
    <row r="42" spans="1:47" x14ac:dyDescent="0.35">
      <c r="A42" t="s">
        <v>29</v>
      </c>
      <c r="B42" s="2">
        <v>224.304</v>
      </c>
      <c r="C42" s="30">
        <v>30.116000000000003</v>
      </c>
      <c r="D42" s="30">
        <v>4.5860000000000003</v>
      </c>
      <c r="E42" s="30">
        <v>15.87</v>
      </c>
      <c r="F42" s="30">
        <f>AVERAGE(F37:F41)</f>
        <v>2.7468546456342473</v>
      </c>
      <c r="G42" s="29">
        <f>AVERAGE(G37:G41)</f>
        <v>13.373621346200887</v>
      </c>
      <c r="I42" t="s">
        <v>29</v>
      </c>
      <c r="J42" s="2">
        <v>224.304</v>
      </c>
      <c r="K42" s="30">
        <v>30.116000000000003</v>
      </c>
      <c r="L42" s="30">
        <v>4.5860000000000003</v>
      </c>
      <c r="M42" s="30">
        <v>15.87</v>
      </c>
      <c r="N42" s="30">
        <f>AVERAGE(N37:N41)</f>
        <v>1.9636766386317368</v>
      </c>
      <c r="O42" s="29">
        <f>AVERAGE(O37:O41)</f>
        <v>11.740066180339239</v>
      </c>
      <c r="Q42" t="s">
        <v>29</v>
      </c>
      <c r="R42" s="2">
        <v>224.304</v>
      </c>
      <c r="S42" s="30">
        <v>30.116000000000003</v>
      </c>
      <c r="T42" s="30">
        <v>4.5860000000000003</v>
      </c>
      <c r="U42" s="30">
        <v>15.87</v>
      </c>
      <c r="V42" s="30">
        <f>AVERAGE(V37:V41)</f>
        <v>2.3465374614205405</v>
      </c>
      <c r="W42" s="29">
        <f>AVERAGE(W37:W41)</f>
        <v>12.747580518268069</v>
      </c>
      <c r="Y42" t="s">
        <v>29</v>
      </c>
      <c r="Z42" s="2">
        <v>224.304</v>
      </c>
      <c r="AA42" s="30">
        <v>30.116000000000003</v>
      </c>
      <c r="AB42" s="30">
        <v>4.5860000000000003</v>
      </c>
      <c r="AC42" s="30">
        <v>15.87</v>
      </c>
      <c r="AD42" s="30">
        <f>AVERAGE(AD37:AD41)</f>
        <v>2.6445599469982684</v>
      </c>
      <c r="AE42" s="29">
        <f>AVERAGE(AE37:AE41)</f>
        <v>14.179215956042075</v>
      </c>
    </row>
    <row r="43" spans="1:47" ht="15" thickBot="1" x14ac:dyDescent="0.4">
      <c r="A43" t="s">
        <v>48</v>
      </c>
      <c r="B43" s="42">
        <v>49.121263013078114</v>
      </c>
      <c r="C43" s="44">
        <v>5.3188184778200451</v>
      </c>
      <c r="D43" s="44">
        <v>1.0495618133297318</v>
      </c>
      <c r="E43" s="44">
        <v>3.6211807466626227</v>
      </c>
      <c r="F43" s="44">
        <f>STDEV(F37:F41)</f>
        <v>0.30105981039896956</v>
      </c>
      <c r="G43" s="43">
        <f>STDEV(G37:G41)</f>
        <v>2.4874818331713335</v>
      </c>
      <c r="I43" t="s">
        <v>48</v>
      </c>
      <c r="J43" s="42">
        <v>49.121263013078114</v>
      </c>
      <c r="K43" s="44">
        <v>5.3188184778200451</v>
      </c>
      <c r="L43" s="44">
        <v>1.0495618133297318</v>
      </c>
      <c r="M43" s="44">
        <v>3.6211807466626227</v>
      </c>
      <c r="N43" s="44">
        <f>STDEV(N37:N41)</f>
        <v>0.34632555381129365</v>
      </c>
      <c r="O43" s="43">
        <f>STDEV(O37:O41)</f>
        <v>1.5116442121727254</v>
      </c>
      <c r="Q43" t="s">
        <v>48</v>
      </c>
      <c r="R43" s="42">
        <v>49.121263013078114</v>
      </c>
      <c r="S43" s="44">
        <v>5.3188184778200451</v>
      </c>
      <c r="T43" s="44">
        <v>1.0495618133297318</v>
      </c>
      <c r="U43" s="44">
        <v>3.6211807466626227</v>
      </c>
      <c r="V43" s="44">
        <f>STDEV(V37:V41)</f>
        <v>0.56623410948680664</v>
      </c>
      <c r="W43" s="43">
        <f>STDEV(W37:W41)</f>
        <v>1.1396070900061903</v>
      </c>
      <c r="Y43" t="s">
        <v>48</v>
      </c>
      <c r="Z43" s="42">
        <v>49.121263013078114</v>
      </c>
      <c r="AA43" s="44">
        <v>5.3188184778200451</v>
      </c>
      <c r="AB43" s="44">
        <v>1.0495618133297318</v>
      </c>
      <c r="AC43" s="44">
        <v>3.6211807466626227</v>
      </c>
      <c r="AD43" s="44">
        <f>STDEV(AD37:AD41)</f>
        <v>0.26236740115153906</v>
      </c>
      <c r="AE43" s="43">
        <f>STDEV(AE37:AE41)</f>
        <v>1.1567442882600247</v>
      </c>
      <c r="AL43" s="397"/>
      <c r="AM43" s="397"/>
    </row>
    <row r="44" spans="1:47" x14ac:dyDescent="0.35">
      <c r="AL44" s="397"/>
      <c r="AM44" s="397"/>
    </row>
    <row r="45" spans="1:47" x14ac:dyDescent="0.35">
      <c r="AK45" s="397"/>
      <c r="AL45" s="397"/>
      <c r="AM45" s="397"/>
    </row>
    <row r="46" spans="1:47" x14ac:dyDescent="0.35">
      <c r="AJ46" t="s">
        <v>67</v>
      </c>
      <c r="AL46" s="397"/>
      <c r="AM46" s="397"/>
    </row>
    <row r="47" spans="1:47" x14ac:dyDescent="0.35">
      <c r="AJ47" t="s">
        <v>144</v>
      </c>
    </row>
    <row r="48" spans="1:47" x14ac:dyDescent="0.35">
      <c r="AJ48" t="s">
        <v>145</v>
      </c>
    </row>
    <row r="49" spans="36:36" x14ac:dyDescent="0.35">
      <c r="AJ49" t="s">
        <v>146</v>
      </c>
    </row>
    <row r="50" spans="36:36" x14ac:dyDescent="0.35">
      <c r="AJ50" t="s">
        <v>147</v>
      </c>
    </row>
  </sheetData>
  <mergeCells count="19">
    <mergeCell ref="AO35:AS35"/>
    <mergeCell ref="C5:G5"/>
    <mergeCell ref="J5:N5"/>
    <mergeCell ref="AH14:AM14"/>
    <mergeCell ref="AP14:AU14"/>
    <mergeCell ref="Z24:AE24"/>
    <mergeCell ref="AH24:AM24"/>
    <mergeCell ref="B35:G35"/>
    <mergeCell ref="J35:O35"/>
    <mergeCell ref="R35:W35"/>
    <mergeCell ref="Z35:AE35"/>
    <mergeCell ref="B14:G14"/>
    <mergeCell ref="B24:G24"/>
    <mergeCell ref="J24:O24"/>
    <mergeCell ref="R24:W24"/>
    <mergeCell ref="J14:O14"/>
    <mergeCell ref="R14:W14"/>
    <mergeCell ref="Z14:AE14"/>
    <mergeCell ref="AH35:AL35"/>
  </mergeCells>
  <phoneticPr fontId="11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B0567-5979-4E8D-93D3-031A1A9E8396}">
  <dimension ref="A1:W22"/>
  <sheetViews>
    <sheetView topLeftCell="A15" workbookViewId="0">
      <selection activeCell="A2" sqref="A2"/>
    </sheetView>
  </sheetViews>
  <sheetFormatPr defaultRowHeight="14.5" x14ac:dyDescent="0.35"/>
  <cols>
    <col min="1" max="1" width="10.1796875" bestFit="1" customWidth="1"/>
    <col min="19" max="19" width="9.1796875" style="278"/>
    <col min="20" max="20" width="12.36328125" bestFit="1" customWidth="1"/>
    <col min="21" max="21" width="15.90625" bestFit="1" customWidth="1"/>
    <col min="22" max="22" width="11.90625" bestFit="1" customWidth="1"/>
    <col min="23" max="23" width="9.1796875" style="278"/>
    <col min="26" max="27" width="9.26953125" bestFit="1" customWidth="1"/>
  </cols>
  <sheetData>
    <row r="1" spans="1:23" x14ac:dyDescent="0.35">
      <c r="A1" t="s">
        <v>143</v>
      </c>
    </row>
    <row r="2" spans="1:23" x14ac:dyDescent="0.35">
      <c r="A2" t="s">
        <v>155</v>
      </c>
    </row>
    <row r="3" spans="1:23" x14ac:dyDescent="0.35">
      <c r="A3" t="s">
        <v>162</v>
      </c>
    </row>
    <row r="4" spans="1:23" ht="15" thickBot="1" x14ac:dyDescent="0.4"/>
    <row r="5" spans="1:23" ht="15" thickBot="1" x14ac:dyDescent="0.4">
      <c r="B5" s="410" t="s">
        <v>67</v>
      </c>
      <c r="C5" s="411"/>
      <c r="D5" s="412"/>
      <c r="E5" s="460" t="s">
        <v>156</v>
      </c>
      <c r="F5" s="411"/>
      <c r="G5" s="462"/>
      <c r="H5" s="410" t="s">
        <v>145</v>
      </c>
      <c r="I5" s="411"/>
      <c r="J5" s="412"/>
      <c r="K5" s="410" t="s">
        <v>146</v>
      </c>
      <c r="L5" s="411"/>
      <c r="M5" s="412"/>
      <c r="N5" s="460" t="s">
        <v>147</v>
      </c>
      <c r="O5" s="411"/>
      <c r="P5" s="412"/>
      <c r="S5"/>
      <c r="W5"/>
    </row>
    <row r="6" spans="1:23" ht="15" thickBot="1" x14ac:dyDescent="0.4">
      <c r="B6" s="427">
        <v>3</v>
      </c>
      <c r="C6" s="428">
        <v>7</v>
      </c>
      <c r="D6" s="429">
        <v>13</v>
      </c>
      <c r="E6" s="461">
        <v>2</v>
      </c>
      <c r="F6" s="457">
        <v>10</v>
      </c>
      <c r="G6" s="463">
        <v>11</v>
      </c>
      <c r="H6" s="465">
        <v>1</v>
      </c>
      <c r="I6" s="458">
        <v>6</v>
      </c>
      <c r="J6" s="459">
        <v>8</v>
      </c>
      <c r="K6" s="465">
        <v>5</v>
      </c>
      <c r="L6" s="458">
        <v>9</v>
      </c>
      <c r="M6" s="459">
        <v>14</v>
      </c>
      <c r="N6" s="464">
        <v>4</v>
      </c>
      <c r="O6" s="458">
        <v>12</v>
      </c>
      <c r="P6" s="459">
        <v>15</v>
      </c>
      <c r="S6"/>
      <c r="W6"/>
    </row>
    <row r="7" spans="1:23" x14ac:dyDescent="0.35">
      <c r="B7" s="407">
        <v>27.2</v>
      </c>
      <c r="C7" s="408">
        <v>29.5</v>
      </c>
      <c r="D7" s="408">
        <v>25.8</v>
      </c>
      <c r="E7" s="408">
        <v>22.4</v>
      </c>
      <c r="F7" s="408">
        <v>26.6</v>
      </c>
      <c r="G7" s="408">
        <v>26.9</v>
      </c>
      <c r="H7" s="408">
        <v>24.9</v>
      </c>
      <c r="I7" s="408">
        <v>28</v>
      </c>
      <c r="J7" s="408">
        <v>23</v>
      </c>
      <c r="K7" s="408">
        <v>26</v>
      </c>
      <c r="L7" s="408">
        <v>27.3</v>
      </c>
      <c r="M7" s="408">
        <v>25.5</v>
      </c>
      <c r="N7" s="408">
        <v>25.3</v>
      </c>
      <c r="O7" s="408">
        <v>26.3</v>
      </c>
      <c r="P7" s="409">
        <v>24.2</v>
      </c>
      <c r="S7"/>
      <c r="W7"/>
    </row>
    <row r="8" spans="1:23" x14ac:dyDescent="0.35">
      <c r="B8" s="399">
        <v>27.2</v>
      </c>
      <c r="C8" s="141">
        <v>28</v>
      </c>
      <c r="D8" s="141">
        <v>26.7</v>
      </c>
      <c r="E8" s="141">
        <v>26.9</v>
      </c>
      <c r="F8" s="141">
        <v>26.8</v>
      </c>
      <c r="G8" s="141">
        <v>26</v>
      </c>
      <c r="H8" s="141">
        <v>26</v>
      </c>
      <c r="I8" s="141">
        <v>26</v>
      </c>
      <c r="J8" s="141">
        <v>26.5</v>
      </c>
      <c r="K8" s="141">
        <v>26.6</v>
      </c>
      <c r="L8" s="141">
        <v>28.5</v>
      </c>
      <c r="M8" s="141">
        <v>27.2</v>
      </c>
      <c r="N8" s="141">
        <v>27.5</v>
      </c>
      <c r="O8" s="141">
        <v>25</v>
      </c>
      <c r="P8" s="400">
        <v>23.8</v>
      </c>
      <c r="S8"/>
      <c r="W8"/>
    </row>
    <row r="9" spans="1:23" x14ac:dyDescent="0.35">
      <c r="B9" s="399">
        <v>28.4</v>
      </c>
      <c r="C9" s="141">
        <v>29.3</v>
      </c>
      <c r="D9" s="141">
        <v>26.2</v>
      </c>
      <c r="E9" s="141">
        <v>25.5</v>
      </c>
      <c r="F9" s="141">
        <v>26.1</v>
      </c>
      <c r="G9" s="141">
        <v>25.8</v>
      </c>
      <c r="H9" s="141">
        <v>25.9</v>
      </c>
      <c r="I9" s="141">
        <v>25</v>
      </c>
      <c r="J9" s="141">
        <v>27.4</v>
      </c>
      <c r="K9" s="141">
        <v>26.2</v>
      </c>
      <c r="L9" s="141">
        <v>29</v>
      </c>
      <c r="M9" s="141">
        <v>28.1</v>
      </c>
      <c r="N9" s="141">
        <v>25.5</v>
      </c>
      <c r="O9" s="141">
        <v>24.7</v>
      </c>
      <c r="P9" s="400">
        <v>26.9</v>
      </c>
      <c r="S9"/>
      <c r="W9"/>
    </row>
    <row r="10" spans="1:23" x14ac:dyDescent="0.35">
      <c r="B10" s="399">
        <v>25.9</v>
      </c>
      <c r="C10" s="141">
        <v>29</v>
      </c>
      <c r="D10" s="141">
        <v>26.8</v>
      </c>
      <c r="E10" s="141">
        <v>26.2</v>
      </c>
      <c r="F10" s="141">
        <v>26.5</v>
      </c>
      <c r="G10" s="141">
        <v>24.8</v>
      </c>
      <c r="H10" s="141">
        <v>27.5</v>
      </c>
      <c r="I10" s="141">
        <v>25.1</v>
      </c>
      <c r="J10" s="141">
        <v>28.6</v>
      </c>
      <c r="K10" s="141">
        <v>25.6</v>
      </c>
      <c r="L10" s="141">
        <v>27.4</v>
      </c>
      <c r="M10" s="141">
        <v>26.4</v>
      </c>
      <c r="N10" s="141">
        <v>25.7</v>
      </c>
      <c r="O10" s="141">
        <v>27.6</v>
      </c>
      <c r="P10" s="400">
        <v>24.3</v>
      </c>
      <c r="S10"/>
      <c r="W10"/>
    </row>
    <row r="11" spans="1:23" x14ac:dyDescent="0.35">
      <c r="B11" s="399">
        <v>27</v>
      </c>
      <c r="C11" s="141">
        <v>28.5</v>
      </c>
      <c r="D11" s="141">
        <v>27</v>
      </c>
      <c r="E11" s="141">
        <v>28.8</v>
      </c>
      <c r="F11" s="141">
        <v>26</v>
      </c>
      <c r="G11" s="141">
        <v>24.3</v>
      </c>
      <c r="H11" s="141">
        <v>25.9</v>
      </c>
      <c r="I11" s="141">
        <v>25.2</v>
      </c>
      <c r="J11" s="141">
        <v>27.3</v>
      </c>
      <c r="K11" s="141">
        <v>26.4</v>
      </c>
      <c r="L11" s="141">
        <v>26.2</v>
      </c>
      <c r="M11" s="141">
        <v>25.7</v>
      </c>
      <c r="N11" s="141">
        <v>25</v>
      </c>
      <c r="O11" s="141">
        <v>26.5</v>
      </c>
      <c r="P11" s="400">
        <v>24.6</v>
      </c>
      <c r="S11"/>
      <c r="W11"/>
    </row>
    <row r="12" spans="1:23" x14ac:dyDescent="0.35">
      <c r="B12" s="399">
        <v>25</v>
      </c>
      <c r="C12" s="141">
        <v>26.7</v>
      </c>
      <c r="D12" s="141">
        <v>25.4</v>
      </c>
      <c r="E12" s="141">
        <v>23.7</v>
      </c>
      <c r="F12" s="141">
        <v>26</v>
      </c>
      <c r="G12" s="141">
        <v>22.8</v>
      </c>
      <c r="H12" s="141">
        <v>25.6</v>
      </c>
      <c r="I12" s="141">
        <v>24.4</v>
      </c>
      <c r="J12" s="141">
        <v>26.1</v>
      </c>
      <c r="K12" s="141">
        <v>25.5</v>
      </c>
      <c r="L12" s="141">
        <v>26.7</v>
      </c>
      <c r="M12" s="141">
        <v>26.1</v>
      </c>
      <c r="N12" s="141">
        <v>25.5</v>
      </c>
      <c r="O12" s="141">
        <v>26.4</v>
      </c>
      <c r="P12" s="400">
        <v>26.4</v>
      </c>
      <c r="S12"/>
      <c r="W12"/>
    </row>
    <row r="13" spans="1:23" x14ac:dyDescent="0.35">
      <c r="B13" s="399">
        <v>24.7</v>
      </c>
      <c r="C13" s="141">
        <v>25</v>
      </c>
      <c r="D13" s="141">
        <v>26.9</v>
      </c>
      <c r="E13" s="141">
        <v>26.8</v>
      </c>
      <c r="F13" s="141">
        <v>25</v>
      </c>
      <c r="G13" s="141">
        <v>26.2</v>
      </c>
      <c r="H13" s="141">
        <v>24</v>
      </c>
      <c r="I13" s="141">
        <v>27.8</v>
      </c>
      <c r="J13" s="141">
        <v>27</v>
      </c>
      <c r="K13" s="141">
        <v>27.4</v>
      </c>
      <c r="L13" s="141">
        <v>27</v>
      </c>
      <c r="M13" s="141">
        <v>27.4</v>
      </c>
      <c r="N13" s="141">
        <v>25.4</v>
      </c>
      <c r="O13" s="141">
        <v>25.9</v>
      </c>
      <c r="P13" s="400">
        <v>26</v>
      </c>
      <c r="S13"/>
      <c r="W13"/>
    </row>
    <row r="14" spans="1:23" x14ac:dyDescent="0.35">
      <c r="B14" s="399">
        <v>24.3</v>
      </c>
      <c r="C14" s="141">
        <v>27</v>
      </c>
      <c r="D14" s="141">
        <v>26</v>
      </c>
      <c r="E14" s="141">
        <v>27.6</v>
      </c>
      <c r="F14" s="141">
        <v>25.6</v>
      </c>
      <c r="G14" s="141">
        <v>27.2</v>
      </c>
      <c r="H14" s="141">
        <v>26.8</v>
      </c>
      <c r="I14" s="141">
        <v>24.1</v>
      </c>
      <c r="J14" s="141">
        <v>26.4</v>
      </c>
      <c r="K14" s="141">
        <v>27.2</v>
      </c>
      <c r="L14" s="141">
        <v>26.8</v>
      </c>
      <c r="M14" s="141">
        <v>26.7</v>
      </c>
      <c r="N14" s="141">
        <v>26.1</v>
      </c>
      <c r="O14" s="141">
        <v>26.2</v>
      </c>
      <c r="P14" s="400">
        <v>27.2</v>
      </c>
      <c r="S14"/>
      <c r="W14"/>
    </row>
    <row r="15" spans="1:23" x14ac:dyDescent="0.35">
      <c r="B15" s="399">
        <v>27.1</v>
      </c>
      <c r="C15" s="141">
        <v>25.3</v>
      </c>
      <c r="D15" s="141">
        <v>23</v>
      </c>
      <c r="E15" s="141">
        <v>28.5</v>
      </c>
      <c r="F15" s="141">
        <v>28.3</v>
      </c>
      <c r="G15" s="141">
        <v>25.5</v>
      </c>
      <c r="H15" s="141">
        <v>24.5</v>
      </c>
      <c r="I15" s="141">
        <v>26</v>
      </c>
      <c r="J15" s="141">
        <v>29.4</v>
      </c>
      <c r="K15" s="141">
        <v>26.1</v>
      </c>
      <c r="L15" s="141">
        <v>26.1</v>
      </c>
      <c r="M15" s="141">
        <v>28.3</v>
      </c>
      <c r="N15" s="141">
        <v>25.7</v>
      </c>
      <c r="O15" s="141">
        <v>27.4</v>
      </c>
      <c r="P15" s="400">
        <v>27.7</v>
      </c>
      <c r="S15"/>
      <c r="W15"/>
    </row>
    <row r="16" spans="1:23" x14ac:dyDescent="0.35">
      <c r="B16" s="399">
        <v>25.2</v>
      </c>
      <c r="C16" s="141">
        <v>27.9</v>
      </c>
      <c r="D16" s="141">
        <v>25.9</v>
      </c>
      <c r="E16" s="141">
        <v>23.5</v>
      </c>
      <c r="F16" s="141">
        <v>26.6</v>
      </c>
      <c r="G16" s="141">
        <v>27</v>
      </c>
      <c r="H16" s="141">
        <v>26.1</v>
      </c>
      <c r="I16" s="141">
        <v>26.7</v>
      </c>
      <c r="J16" s="141">
        <v>26.7</v>
      </c>
      <c r="K16" s="141">
        <v>27.6</v>
      </c>
      <c r="L16" s="141">
        <v>26</v>
      </c>
      <c r="M16" s="141">
        <v>27</v>
      </c>
      <c r="N16" s="141">
        <v>25</v>
      </c>
      <c r="O16" s="141">
        <v>25.6</v>
      </c>
      <c r="P16" s="400">
        <v>27.4</v>
      </c>
      <c r="S16"/>
      <c r="W16"/>
    </row>
    <row r="17" spans="1:23" ht="15" thickBot="1" x14ac:dyDescent="0.4">
      <c r="B17" s="466">
        <v>26.6</v>
      </c>
      <c r="C17" s="130">
        <v>26.8</v>
      </c>
      <c r="D17" s="130">
        <v>27.9</v>
      </c>
      <c r="E17" s="130">
        <v>27.2</v>
      </c>
      <c r="F17" s="130">
        <v>27</v>
      </c>
      <c r="G17" s="130">
        <v>23.1</v>
      </c>
      <c r="H17" s="130">
        <v>25</v>
      </c>
      <c r="I17" s="130">
        <v>24.7</v>
      </c>
      <c r="J17" s="130">
        <v>27.5</v>
      </c>
      <c r="K17" s="130">
        <v>27.3</v>
      </c>
      <c r="L17" s="130">
        <v>26.4</v>
      </c>
      <c r="M17" s="130">
        <v>26.9</v>
      </c>
      <c r="N17" s="130">
        <v>26</v>
      </c>
      <c r="O17" s="130">
        <v>26.5</v>
      </c>
      <c r="P17" s="467">
        <v>27.2</v>
      </c>
      <c r="S17"/>
      <c r="W17"/>
    </row>
    <row r="18" spans="1:23" x14ac:dyDescent="0.35">
      <c r="A18" s="278" t="s">
        <v>161</v>
      </c>
      <c r="B18" s="468">
        <f>AVERAGE(B7:B17)</f>
        <v>26.236363636363638</v>
      </c>
      <c r="C18" s="469">
        <f>AVERAGE(C7:C17)</f>
        <v>27.545454545454547</v>
      </c>
      <c r="D18" s="469">
        <f>AVERAGE(D7:D17)</f>
        <v>26.145454545454541</v>
      </c>
      <c r="E18" s="469">
        <f>AVERAGE(E7:E17)</f>
        <v>26.099999999999998</v>
      </c>
      <c r="F18" s="469">
        <f>AVERAGE(F7:F17)</f>
        <v>26.40909090909091</v>
      </c>
      <c r="G18" s="469">
        <f>AVERAGE(G7:G17)</f>
        <v>25.418181818181822</v>
      </c>
      <c r="H18" s="469">
        <f>AVERAGE(H7:H17)</f>
        <v>25.654545454545453</v>
      </c>
      <c r="I18" s="469">
        <f>AVERAGE(I7:I17)</f>
        <v>25.727272727272727</v>
      </c>
      <c r="J18" s="469">
        <f>AVERAGE(J7:J17)</f>
        <v>26.900000000000002</v>
      </c>
      <c r="K18" s="469">
        <f>AVERAGE(K7:K17)</f>
        <v>26.536363636363639</v>
      </c>
      <c r="L18" s="469">
        <f>AVERAGE(L7:L17)</f>
        <v>27.036363636363635</v>
      </c>
      <c r="M18" s="469">
        <f>AVERAGE(M7:M17)</f>
        <v>26.84545454545454</v>
      </c>
      <c r="N18" s="469">
        <f>AVERAGE(N7:N17)</f>
        <v>25.7</v>
      </c>
      <c r="O18" s="469">
        <f>AVERAGE(O7:O17)</f>
        <v>26.190909090909091</v>
      </c>
      <c r="P18" s="470">
        <f>AVERAGE(P7:P17)</f>
        <v>25.972727272727273</v>
      </c>
      <c r="S18"/>
      <c r="W18"/>
    </row>
    <row r="19" spans="1:23" ht="15" thickBot="1" x14ac:dyDescent="0.4">
      <c r="A19" s="278" t="s">
        <v>48</v>
      </c>
      <c r="B19" s="471">
        <f>_xlfn.STDEV.S(B7:B17)</f>
        <v>1.2971296984285936</v>
      </c>
      <c r="C19" s="472">
        <f>_xlfn.STDEV.S(C7:C17)</f>
        <v>1.5279814372980036</v>
      </c>
      <c r="D19" s="472">
        <f>_xlfn.STDEV.S(D7:D17)</f>
        <v>1.255678013157542</v>
      </c>
      <c r="E19" s="472">
        <f>_xlfn.STDEV.S(E7:E17)</f>
        <v>2.1028552018624587</v>
      </c>
      <c r="F19" s="472">
        <f>_xlfn.STDEV.S(F7:F17)</f>
        <v>0.85024060765708609</v>
      </c>
      <c r="G19" s="472">
        <f>_xlfn.STDEV.S(G7:G17)</f>
        <v>1.5111705276494647</v>
      </c>
      <c r="H19" s="472">
        <f>_xlfn.STDEV.S(H7:H17)</f>
        <v>1.0112997936948633</v>
      </c>
      <c r="I19" s="472">
        <f>_xlfn.STDEV.S(I7:I17)</f>
        <v>1.3123192516235589</v>
      </c>
      <c r="J19" s="472">
        <f>_xlfn.STDEV.S(J7:J17)</f>
        <v>1.6192590898309014</v>
      </c>
      <c r="K19" s="472">
        <f>_xlfn.STDEV.S(K7:K17)</f>
        <v>0.73928712591621282</v>
      </c>
      <c r="L19" s="472">
        <f>_xlfn.STDEV.S(L7:L17)</f>
        <v>0.97084780194706866</v>
      </c>
      <c r="M19" s="472">
        <f>_xlfn.STDEV.S(M7:M17)</f>
        <v>0.89706592440426203</v>
      </c>
      <c r="N19" s="472">
        <f>_xlfn.STDEV.S(N7:N17)</f>
        <v>0.69282032302755103</v>
      </c>
      <c r="O19" s="472">
        <f>_xlfn.STDEV.S(O7:O17)</f>
        <v>0.88142446693354903</v>
      </c>
      <c r="P19" s="473">
        <f>_xlfn.STDEV.S(P7:P17)</f>
        <v>1.4704359279417163</v>
      </c>
      <c r="S19"/>
      <c r="W19"/>
    </row>
    <row r="20" spans="1:23" x14ac:dyDescent="0.35">
      <c r="S20"/>
      <c r="W20"/>
    </row>
    <row r="21" spans="1:23" x14ac:dyDescent="0.35">
      <c r="S21"/>
      <c r="W21"/>
    </row>
    <row r="22" spans="1:23" x14ac:dyDescent="0.35">
      <c r="S22"/>
      <c r="W22"/>
    </row>
  </sheetData>
  <mergeCells count="5">
    <mergeCell ref="B5:D5"/>
    <mergeCell ref="E5:G5"/>
    <mergeCell ref="H5:J5"/>
    <mergeCell ref="K5:M5"/>
    <mergeCell ref="N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Initial Weight</vt:lpstr>
      <vt:lpstr>Final weight</vt:lpstr>
      <vt:lpstr>Overall Performance_ Day 0-119</vt:lpstr>
      <vt:lpstr>Daily Feed Intake</vt:lpstr>
      <vt:lpstr>Feeding consumption </vt:lpstr>
      <vt:lpstr>Theoritical Daily Growth</vt:lpstr>
      <vt:lpstr>Dead</vt:lpstr>
      <vt:lpstr>Somatic index</vt:lpstr>
      <vt:lpstr>Length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</dc:creator>
  <cp:keywords/>
  <dc:description/>
  <cp:lastModifiedBy>Arianna Marchi</cp:lastModifiedBy>
  <cp:revision>5</cp:revision>
  <dcterms:created xsi:type="dcterms:W3CDTF">2017-08-04T10:35:49Z</dcterms:created>
  <dcterms:modified xsi:type="dcterms:W3CDTF">2023-05-23T10:15:33Z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